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on\Documents\COLEGIO\SECRETARIA\CIRCULARES\2022\"/>
    </mc:Choice>
  </mc:AlternateContent>
  <bookViews>
    <workbookView xWindow="0" yWindow="0" windowWidth="23040" windowHeight="9264" activeTab="2"/>
  </bookViews>
  <sheets>
    <sheet name="Hoja1" sheetId="1" r:id="rId1"/>
    <sheet name="Hoja3" sheetId="3" r:id="rId2"/>
    <sheet name="Hoja2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3" l="1"/>
  <c r="F13" i="3"/>
  <c r="F12" i="3"/>
  <c r="G66" i="1" l="1"/>
  <c r="F66" i="1"/>
  <c r="G60" i="1"/>
  <c r="G64" i="1"/>
  <c r="E60" i="1"/>
  <c r="F60" i="1"/>
  <c r="F64" i="1"/>
  <c r="G63" i="1"/>
  <c r="G62" i="1"/>
  <c r="G61" i="1"/>
  <c r="G56" i="1"/>
  <c r="G58" i="1"/>
  <c r="E56" i="1"/>
  <c r="F56" i="1"/>
  <c r="F58" i="1"/>
  <c r="G57" i="1"/>
  <c r="G42" i="1"/>
  <c r="G54" i="1"/>
  <c r="E42" i="1"/>
  <c r="F42" i="1"/>
  <c r="F54" i="1"/>
  <c r="G53" i="1"/>
  <c r="G52" i="1"/>
  <c r="G51" i="1"/>
  <c r="G50" i="1"/>
  <c r="G49" i="1"/>
  <c r="G48" i="1"/>
  <c r="G47" i="1"/>
  <c r="G46" i="1"/>
  <c r="G45" i="1"/>
  <c r="G44" i="1"/>
  <c r="G43" i="1"/>
  <c r="G31" i="1"/>
  <c r="G40" i="1"/>
  <c r="E31" i="1"/>
  <c r="F31" i="1"/>
  <c r="F40" i="1"/>
  <c r="G39" i="1"/>
  <c r="G38" i="1"/>
  <c r="G37" i="1"/>
  <c r="G36" i="1"/>
  <c r="G35" i="1"/>
  <c r="G34" i="1"/>
  <c r="G33" i="1"/>
  <c r="G32" i="1"/>
  <c r="G19" i="1"/>
  <c r="G29" i="1"/>
  <c r="E19" i="1"/>
  <c r="F19" i="1"/>
  <c r="F29" i="1"/>
  <c r="G28" i="1"/>
  <c r="G27" i="1"/>
  <c r="G26" i="1"/>
  <c r="G25" i="1"/>
  <c r="G24" i="1"/>
  <c r="G23" i="1"/>
  <c r="G22" i="1"/>
  <c r="G21" i="1"/>
  <c r="G20" i="1"/>
  <c r="G14" i="1"/>
  <c r="G17" i="1"/>
  <c r="E14" i="1"/>
  <c r="F14" i="1"/>
  <c r="F17" i="1"/>
  <c r="G16" i="1"/>
  <c r="G15" i="1"/>
  <c r="G4" i="1"/>
  <c r="G12" i="1"/>
  <c r="E4" i="1"/>
  <c r="F4" i="1"/>
  <c r="F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<sst xmlns="http://schemas.openxmlformats.org/spreadsheetml/2006/main" count="250" uniqueCount="154">
  <si>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</si>
  <si>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</si>
  <si>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</si>
  <si>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</si>
  <si>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</si>
  <si>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</si>
  <si>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</si>
  <si>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</si>
  <si>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01           </t>
  </si>
  <si>
    <t>MEDIDAS DE MEJORA ENERGÉTICA EN BASE CEXv2.3 RESIDENCIAL</t>
  </si>
  <si>
    <t>Capítulo</t>
  </si>
  <si>
    <t/>
  </si>
  <si>
    <t xml:space="preserve">E01          </t>
  </si>
  <si>
    <t>Ud. Incoporación de Sistema Fotovoltaico</t>
  </si>
  <si>
    <t>Partida</t>
  </si>
  <si>
    <t>Ud.</t>
  </si>
  <si>
    <t xml:space="preserve">E02          </t>
  </si>
  <si>
    <t>Aislamiento de medianería Ficticia (nº20)</t>
  </si>
  <si>
    <t>m2</t>
  </si>
  <si>
    <t xml:space="preserve">E03          </t>
  </si>
  <si>
    <t>Adición de Aislamiento térmico en la fachada interior</t>
  </si>
  <si>
    <t xml:space="preserve">E04          </t>
  </si>
  <si>
    <t>Instalación Solar Térmica para ACS</t>
  </si>
  <si>
    <t xml:space="preserve">E05          </t>
  </si>
  <si>
    <t>Mejora de estanquidad de las ventanas</t>
  </si>
  <si>
    <t xml:space="preserve">E06          </t>
  </si>
  <si>
    <t>Sustitución de vidrios por otros más aislantes</t>
  </si>
  <si>
    <t xml:space="preserve">E07          </t>
  </si>
  <si>
    <t>Adición de Aislamiento térmico en el bajo cubierta</t>
  </si>
  <si>
    <t>01</t>
  </si>
  <si>
    <t xml:space="preserve">02           </t>
  </si>
  <si>
    <t>MEDIDAS DE MEJORA ENERGÉTICA EN BASE CEXv2.3 NO RESIDENCIAL</t>
  </si>
  <si>
    <t xml:space="preserve">E08          </t>
  </si>
  <si>
    <t>Sustitución luminarias y lámparas en zonas comunes por LED Spot</t>
  </si>
  <si>
    <t xml:space="preserve">E09          </t>
  </si>
  <si>
    <t>Sustitución luminarias y lámparas en Viviendas por LED Spot</t>
  </si>
  <si>
    <t>02</t>
  </si>
  <si>
    <t xml:space="preserve">03           </t>
  </si>
  <si>
    <t>MEDIDAS DE MEJORA SEGURIDAD DE UTLIZACIÓN Y ACCESIBILIDAD</t>
  </si>
  <si>
    <t xml:space="preserve">SUA01        </t>
  </si>
  <si>
    <t>Señalizar Vidrios Puerta Patio</t>
  </si>
  <si>
    <t>Pa.</t>
  </si>
  <si>
    <t xml:space="preserve">SUA02        </t>
  </si>
  <si>
    <t>Gestión del Alumbrado en zonas de Circulación</t>
  </si>
  <si>
    <t xml:space="preserve">SUA03        </t>
  </si>
  <si>
    <t>Dotación Luminarias de Emergencia</t>
  </si>
  <si>
    <t xml:space="preserve">SUA04        </t>
  </si>
  <si>
    <t>Sistema de Protección contra el Rayo</t>
  </si>
  <si>
    <t xml:space="preserve">SUA05        </t>
  </si>
  <si>
    <t>Accesibilidad Exterior. Calle a Zona Pasaje</t>
  </si>
  <si>
    <t xml:space="preserve">SUA06        </t>
  </si>
  <si>
    <t>Accesibilidad Entre Pasaje y Caja Escalera</t>
  </si>
  <si>
    <t xml:space="preserve">SUA07        </t>
  </si>
  <si>
    <t>Accesibilidad Entre Pasaje y Patio Interior</t>
  </si>
  <si>
    <t xml:space="preserve">SUA08        </t>
  </si>
  <si>
    <t>Accesibilidad a Plantas con Ascensor "Accesible"</t>
  </si>
  <si>
    <t xml:space="preserve">SUA09        </t>
  </si>
  <si>
    <t>Dotación de Elementos Accesibles. Interruptores</t>
  </si>
  <si>
    <t>03</t>
  </si>
  <si>
    <t xml:space="preserve">04           </t>
  </si>
  <si>
    <t>MEDIDAS DE MEJORA SEGURIDAD EN CASO DE INCENDIOS</t>
  </si>
  <si>
    <t xml:space="preserve">SI01         </t>
  </si>
  <si>
    <t>Adaptar Sentido Apertura Puertas RF y dotar antipánico</t>
  </si>
  <si>
    <t xml:space="preserve">SI02         </t>
  </si>
  <si>
    <t>Señalización Evacuación. Mejora</t>
  </si>
  <si>
    <t xml:space="preserve">SI03         </t>
  </si>
  <si>
    <t>Dotar Espacio Refugio personas capacidad de Movilidad Reducida</t>
  </si>
  <si>
    <t xml:space="preserve">SI04         </t>
  </si>
  <si>
    <t>Puertas RF en Armario Contadores Eléctricos. Local Riesgo Especi</t>
  </si>
  <si>
    <t xml:space="preserve">SI05         </t>
  </si>
  <si>
    <t>Dotar Sectorización Paso Instalaciones. Espacios Ocultos</t>
  </si>
  <si>
    <t xml:space="preserve">SI06         </t>
  </si>
  <si>
    <t>Reacción al Fuego materiales.Barniz Intumescente Escalera Madera</t>
  </si>
  <si>
    <t>m2.</t>
  </si>
  <si>
    <t xml:space="preserve">SI07         </t>
  </si>
  <si>
    <t>Dotación de Sistema de Detección y Alarma</t>
  </si>
  <si>
    <t xml:space="preserve">SI08         </t>
  </si>
  <si>
    <t>Pintura intumescente EI30 en correas</t>
  </si>
  <si>
    <t>04</t>
  </si>
  <si>
    <t xml:space="preserve">05           </t>
  </si>
  <si>
    <t>MEDIDAS DE MEJORA EN SALUBRIDAD</t>
  </si>
  <si>
    <t xml:space="preserve">SA01         </t>
  </si>
  <si>
    <t>Inspección y Mejora Ventilación de Zonas Privativas Viviendas</t>
  </si>
  <si>
    <t xml:space="preserve">SA02         </t>
  </si>
  <si>
    <t>Inspección y Mejora Ventilación de Zona Pasaje</t>
  </si>
  <si>
    <t xml:space="preserve">SA03         </t>
  </si>
  <si>
    <t>Inspección y Mejora Ventilación de Cala de Escalera</t>
  </si>
  <si>
    <t xml:space="preserve">SA04         </t>
  </si>
  <si>
    <t>Inspección y Mejora Ventilación Cuarto Ascensor Bajo Escalera</t>
  </si>
  <si>
    <t xml:space="preserve">SA05         </t>
  </si>
  <si>
    <t>Ejecución de Cuarto de Recogida de Residuos.</t>
  </si>
  <si>
    <t xml:space="preserve">SA06         </t>
  </si>
  <si>
    <t>Ahorro de Agua. Grifos Cocina</t>
  </si>
  <si>
    <t xml:space="preserve">SA07         </t>
  </si>
  <si>
    <t>Ahorro de Agua. Grifos Lavabos en Baños</t>
  </si>
  <si>
    <t xml:space="preserve">SA08         </t>
  </si>
  <si>
    <t>Ahorro de Agua. Grifos Bañera-Ducha</t>
  </si>
  <si>
    <t xml:space="preserve">SA09         </t>
  </si>
  <si>
    <t>Ahorro de Agua. Cisternas Inodoros. Descargas</t>
  </si>
  <si>
    <t xml:space="preserve">SA10         </t>
  </si>
  <si>
    <t>Ahorro de Agua. Cisternas Inodoros. Contrapesos</t>
  </si>
  <si>
    <t xml:space="preserve">SA11         </t>
  </si>
  <si>
    <t>Estudio de Concentración de Gas Radón en el Edificio</t>
  </si>
  <si>
    <t>05</t>
  </si>
  <si>
    <t xml:space="preserve">06           </t>
  </si>
  <si>
    <t>MEDIDAS DE PROTECCIÓN CONTRA EL RUIDO</t>
  </si>
  <si>
    <t xml:space="preserve">R01          </t>
  </si>
  <si>
    <t>Estudio-Auditoría Acústica</t>
  </si>
  <si>
    <t>06</t>
  </si>
  <si>
    <t xml:space="preserve">07           </t>
  </si>
  <si>
    <t>MEDIDAS DERIVADAS DEL ESTADO ACTUAL DE MANTENIMIENTO</t>
  </si>
  <si>
    <t xml:space="preserve">M01          </t>
  </si>
  <si>
    <t>Inspección y Peritaje estructura Vivienda 1ºA</t>
  </si>
  <si>
    <t xml:space="preserve">M02          </t>
  </si>
  <si>
    <t>Atención a condición desfavorable inspección Ascensor</t>
  </si>
  <si>
    <t xml:space="preserve">M03          </t>
  </si>
  <si>
    <t>Protección de la instalación de TDT en Planta casetón</t>
  </si>
  <si>
    <t>07</t>
  </si>
  <si>
    <t>LEEXCOAATMSOM</t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</si>
  <si>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Detección de presencia de amianto para su eliminación. No se aprecia ni nada parece indicar su existencia.</t>
    </r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</si>
  <si>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 xml:space="preserve">Deficientes medidas de seguridad en cubierta para mantenimiento. La cubierta inclinada no es accesible. La Cubierta Plana sobre casetón, tiene un acceso dudoso a través de la escalera principal que desemboca contra una ventana. </t>
    </r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</si>
  <si>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Condiciones de la Instalación Eléctrica. Nada que destacar fuera de lo apuntado en los puntos anteriores.</t>
    </r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</si>
  <si>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Condiciones de la instalación de Telecomunicaciones. Nada que destacar fuera de lo apuntado en los puntos anteriores.</t>
    </r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</si>
  <si>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Digitalización- Monitorización. Aparte de los sensores, la central de incendios y el sistema de monitorización de la instalación fotovoltaica que se han citado más arriba, nada que destacar.</t>
    </r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</si>
  <si>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Sostenibilidad y Ciclo de Vida: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</si>
  <si>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 Light"/>
        <family val="2"/>
      </rPr>
      <t>Espacio para Bicicletas y Patinetes. Nada que destacar al no haber garajes.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</si>
  <si>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 Light"/>
        <family val="2"/>
      </rPr>
      <t>Puntos de recarga eléctrica vehículos. Nada que destacar al no haber garajes.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</si>
  <si>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 Light"/>
        <family val="2"/>
      </rPr>
      <t>Protección solar con elementos vegetales. Nada que destacar.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</si>
  <si>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 Light"/>
        <family val="2"/>
      </rPr>
      <t>Superficies exteriores permeables al agua. Nada que destacar.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</si>
  <si>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 Light"/>
        <family val="2"/>
      </rPr>
      <t>Cubierta verde. No hay espacio que aconseje una intervención.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</si>
  <si>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 Light"/>
        <family val="2"/>
      </rPr>
      <t>Reutilización de aguas Pluviales. No habiendo zonas comunes de regadío, piscinas, etc… no parece rentable el implantar un sistema.</t>
    </r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</si>
  <si>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Para un mejor diagnóstico del estado real del edificio, se recomendaría realizar una serie de ensayos que afectan a múltiples aspectos. Se deja a potestad de los propietarios el realizarlos y, el confirmar en base a ellos las actuaciones que se proponen. Los citados ensayos, al menos, podrían ser: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</si>
  <si>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 Light"/>
        <family val="2"/>
      </rPr>
      <t>Ensayos en pavimentos de Resbalidicidad, Fuego, etc…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</si>
  <si>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 Light"/>
        <family val="2"/>
      </rPr>
      <t>Reacción al fuego de materiales de fachada y cubierta.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</si>
  <si>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 Light"/>
        <family val="2"/>
      </rPr>
      <t>Reacción al fuego de revestimientos de zonas comunes.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</si>
  <si>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 Light"/>
        <family val="2"/>
      </rPr>
      <t>Ensayos de estanquidad de carpinterías.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</si>
  <si>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 Light"/>
        <family val="2"/>
      </rPr>
      <t>Termografías en fachada y zonas de posibles puentes térmicos.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</si>
  <si>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 Light"/>
        <family val="2"/>
      </rPr>
      <t>Ensayos Acústicos (se especifica en actuación concreta).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</si>
  <si>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 Light"/>
        <family val="2"/>
      </rPr>
      <t>Ensayo de comprobación del agarre de aplacado de fachada (antiguo defecto de ITE).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</si>
  <si>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 Light"/>
        <family val="2"/>
      </rPr>
      <t>Ensayo de comprobación del agarre moldura de escayola de fachada (antiguo defecto de ITE).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</si>
  <si>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 Light"/>
        <family val="2"/>
      </rPr>
      <t>Ensayo de comprobación del agarre y espesor del mortero monocapa de fachada (antiguo defecto de ITE).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</si>
  <si>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 Light"/>
        <family val="2"/>
      </rPr>
      <t>Ensayos de comprobación de puntos singulares de impermeabilización de cubiertas, tanto planas transitables, como en la cubierta inclinada (antiguo defecto de ITE).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</si>
  <si>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 Light"/>
        <family val="2"/>
      </rPr>
      <t>Ensayo comprobación de estado de canalones, roturas y pendientes, encuentros con bajantes y fluidez de evacuación (antiguo defecto de ITE).</t>
    </r>
  </si>
  <si>
    <t>Columna1</t>
  </si>
  <si>
    <t>Columna2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</si>
  <si>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 Light"/>
        <family val="2"/>
      </rPr>
      <t>Efecto Isla Calor. Nada que destacar.</t>
    </r>
  </si>
  <si>
    <t>TOTAL EJECUCIÓN MATERIAL</t>
  </si>
  <si>
    <t>% I.V.A.</t>
  </si>
  <si>
    <t>TOTAL PRESUPUESTO CONTRATA CON IVA</t>
  </si>
  <si>
    <t>Se considrea del 10%, a comprobar en momento ejecución)10</t>
  </si>
  <si>
    <t>Nº</t>
  </si>
  <si>
    <t>CAPÍTULO</t>
  </si>
  <si>
    <t>IMPORTE (€)</t>
  </si>
  <si>
    <t xml:space="preserve">PLAN DE ACTUACIONES LEEX. COAATM.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</si>
</sst>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 Light"/>
      <family val="2"/>
    </font>
    <font>
      <sz val="7"/>
      <color rgb="FF000000"/>
      <name val="Times New Roman"/>
      <family val="1"/>
    </font>
    <font>
      <sz val="8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Calibri Light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9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99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/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rgb="FF7F7F7F"/>
      </left>
      <right/>
      <top style="hair">
        <color rgb="FF7F7F7F"/>
      </top>
      <bottom style="hair">
        <color rgb="FF7F7F7F"/>
      </bottom>
      <diagonal/>
    </border>
    <border>
      <left/>
      <right style="hair">
        <color rgb="FF7F7F7F"/>
      </right>
      <top/>
      <bottom style="hair">
        <color rgb="FF7F7F7F"/>
      </bottom>
      <diagonal/>
    </border>
    <border>
      <left style="hair">
        <color rgb="FF7F7F7F"/>
      </left>
      <right/>
      <top/>
      <bottom style="hair">
        <color rgb="FF7F7F7F"/>
      </bottom>
      <diagonal/>
    </border>
    <border>
      <left/>
      <right style="hair">
        <color rgb="FF7F7F7F"/>
      </right>
      <top style="hair">
        <color rgb="FF7F7F7F"/>
      </top>
      <bottom/>
      <diagonal/>
    </border>
    <border>
      <left style="hair">
        <color rgb="FF7F7F7F"/>
      </left>
      <right/>
      <top style="hair">
        <color rgb="FF7F7F7F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6" fillId="4" borderId="3" applyNumberFormat="0" applyAlignment="0" applyProtection="0"/>
  </cellStyleXfs>
  <cellXfs count="46">
    <xf numFmtId="0" fontId="0" fillId="0" borderId="0" xfId="0"/>
    <xf numFmtId="49" fontId="3" fillId="0" borderId="0" xfId="0" applyNumberFormat="1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3" fontId="0" fillId="0" borderId="0" xfId="0" applyNumberFormat="1" applyFill="1" applyBorder="1" applyAlignment="1"/>
    <xf numFmtId="4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" xfId="0" applyFill="1" applyBorder="1" applyAlignment="1"/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49" fontId="5" fillId="0" borderId="2" xfId="0" applyNumberFormat="1" applyFont="1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 applyAlignment="1"/>
    <xf numFmtId="4" fontId="2" fillId="2" borderId="0" xfId="0" applyNumberFormat="1" applyFont="1" applyFill="1" applyBorder="1" applyAlignment="1"/>
    <xf numFmtId="49" fontId="0" fillId="3" borderId="0" xfId="0" applyNumberFormat="1" applyFill="1" applyBorder="1" applyAlignment="1">
      <alignment horizontal="left"/>
    </xf>
    <xf numFmtId="4" fontId="0" fillId="3" borderId="0" xfId="0" applyNumberFormat="1" applyFill="1" applyBorder="1" applyAlignment="1"/>
    <xf numFmtId="0" fontId="0" fillId="0" borderId="0" xfId="0" applyAlignment="1">
      <alignment wrapText="1"/>
    </xf>
    <xf numFmtId="0" fontId="6" fillId="0" borderId="4" xfId="1" applyFill="1" applyBorder="1" applyAlignment="1">
      <alignment vertical="top" wrapText="1"/>
    </xf>
    <xf numFmtId="0" fontId="6" fillId="0" borderId="5" xfId="1" applyFill="1" applyBorder="1" applyAlignment="1">
      <alignment vertical="top" wrapText="1"/>
    </xf>
    <xf numFmtId="0" fontId="6" fillId="0" borderId="6" xfId="1" applyFill="1" applyBorder="1" applyAlignment="1">
      <alignment vertical="top" wrapText="1"/>
    </xf>
    <xf numFmtId="0" fontId="6" fillId="0" borderId="7" xfId="1" applyFill="1" applyBorder="1" applyAlignment="1">
      <alignment vertical="top" wrapText="1"/>
    </xf>
    <xf numFmtId="0" fontId="6" fillId="0" borderId="8" xfId="1" applyFill="1" applyBorder="1" applyAlignment="1">
      <alignment vertical="top" wrapText="1"/>
    </xf>
    <xf numFmtId="0" fontId="6" fillId="0" borderId="9" xfId="1" applyFill="1" applyBorder="1" applyAlignment="1">
      <alignment vertical="top" wrapText="1"/>
    </xf>
    <xf numFmtId="0" fontId="6" fillId="0" borderId="10" xfId="1" applyFill="1" applyBorder="1" applyAlignment="1">
      <alignment vertical="top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0" fillId="0" borderId="12" xfId="0" applyBorder="1"/>
    <xf numFmtId="4" fontId="12" fillId="0" borderId="13" xfId="0" applyNumberFormat="1" applyFont="1" applyBorder="1" applyAlignment="1">
      <alignment vertical="center"/>
    </xf>
    <xf numFmtId="0" fontId="0" fillId="0" borderId="11" xfId="0" applyBorder="1"/>
    <xf numFmtId="0" fontId="13" fillId="0" borderId="12" xfId="0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0" fontId="0" fillId="0" borderId="14" xfId="0" applyBorder="1"/>
    <xf numFmtId="0" fontId="13" fillId="0" borderId="15" xfId="0" applyFont="1" applyBorder="1" applyAlignment="1">
      <alignment vertical="center"/>
    </xf>
    <xf numFmtId="0" fontId="0" fillId="0" borderId="15" xfId="0" applyBorder="1"/>
    <xf numFmtId="4" fontId="13" fillId="0" borderId="16" xfId="0" applyNumberFormat="1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0" fillId="0" borderId="19" xfId="0" applyBorder="1"/>
    <xf numFmtId="4" fontId="12" fillId="0" borderId="20" xfId="0" applyNumberFormat="1" applyFont="1" applyBorder="1" applyAlignment="1">
      <alignment vertical="center"/>
    </xf>
    <xf numFmtId="0" fontId="2" fillId="2" borderId="17" xfId="0" applyFont="1" applyFill="1" applyBorder="1"/>
  </cellXfs>
  <cellStyles count="2">
    <cellStyle name="Entrada" xfId="1" builtinId="20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ourier Ne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hair">
          <color rgb="FF7F7F7F"/>
        </left>
        <right/>
        <top style="hair">
          <color rgb="FF7F7F7F"/>
        </top>
        <bottom style="hair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ourier Ne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hair">
          <color rgb="FF7F7F7F"/>
        </right>
        <top style="hair">
          <color rgb="FF7F7F7F"/>
        </top>
        <bottom style="hair">
          <color rgb="FF7F7F7F"/>
        </bottom>
        <vertical/>
        <horizontal/>
      </border>
    </dxf>
    <dxf>
      <border outline="0">
        <left style="hair">
          <color rgb="FF7F7F7F"/>
        </left>
        <right style="hair">
          <color rgb="FF7F7F7F"/>
        </right>
        <top style="hair">
          <color rgb="FF7F7F7F"/>
        </top>
        <bottom style="hair">
          <color rgb="FF7F7F7F"/>
        </bottom>
      </border>
    </dxf>
    <dxf>
      <border outline="0">
        <bottom style="hair">
          <color rgb="FF7F7F7F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hair">
          <color rgb="FF7F7F7F"/>
        </left>
        <right style="hair">
          <color rgb="FF7F7F7F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E6:F31" totalsRowShown="0" headerRowDxfId="4" headerRowBorderDxfId="3" tableBorderDxfId="2" headerRowCellStyle="Entrada">
  <autoFilter ref="E6:F31"/>
  <tableColumns count="2">
    <tableColumn id="1" name="Columna1" dataDxfId="1" dataCellStyle="Entrada"/>
    <tableColumn id="9" name="Columna2" dataDxfId="0" dataCellStyle="Entrad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G67"/>
  <sheetViews>
    <sheetView workbookViewId="0">
      <pane xSplit="4" ySplit="3" topLeftCell="E62" activePane="bottomRight" state="frozen"/>
      <selection pane="topRight" activeCell="E1" sqref="E1"/>
      <selection pane="bottomLeft" activeCell="A4" sqref="A4"/>
      <selection pane="bottomRight" activeCell="H40" sqref="H40"/>
    </sheetView>
  </sheetViews>
  <sheetFormatPr baseColWidth="10" defaultRowHeight="14.4" x14ac:dyDescent="0.3"/>
  <cols>
    <col min="4" max="4" width="62.109375" bestFit="1" customWidth="1"/>
    <col min="5" max="7" width="10.109375" bestFit="1" customWidth="1"/>
  </cols>
  <sheetData>
    <row r="1" spans="1:7" x14ac:dyDescent="0.3">
      <c r="A1" s="1" t="s">
        <v>153</v>
      </c>
      <c r="B1" s="2"/>
      <c r="C1" s="2"/>
      <c r="D1" s="2"/>
      <c r="E1" s="2"/>
      <c r="F1" s="2"/>
      <c r="G1" s="2"/>
    </row>
    <row r="2" spans="1:7" ht="18.600000000000001" thickBot="1" x14ac:dyDescent="0.4">
      <c r="A2" s="3" t="s">
        <v>0</v>
      </c>
      <c r="B2" s="4"/>
      <c r="C2" s="4"/>
      <c r="D2" s="4"/>
      <c r="E2" s="4"/>
      <c r="F2" s="4"/>
      <c r="G2" s="4"/>
    </row>
    <row r="3" spans="1:7" ht="15.6" x14ac:dyDescent="0.3">
      <c r="A3" s="13" t="s">
        <v>1</v>
      </c>
      <c r="B3" s="13" t="s">
        <v>4</v>
      </c>
      <c r="C3" s="13" t="s">
        <v>5</v>
      </c>
      <c r="D3" s="13" t="s">
        <v>2</v>
      </c>
      <c r="E3" s="14" t="s">
        <v>6</v>
      </c>
      <c r="F3" s="14" t="s">
        <v>7</v>
      </c>
      <c r="G3" s="14" t="s">
        <v>3</v>
      </c>
    </row>
    <row r="4" spans="1:7" x14ac:dyDescent="0.3">
      <c r="A4" s="15" t="s">
        <v>8</v>
      </c>
      <c r="B4" s="15" t="s">
        <v>10</v>
      </c>
      <c r="C4" s="15" t="s">
        <v>11</v>
      </c>
      <c r="D4" s="15" t="s">
        <v>9</v>
      </c>
      <c r="E4" s="16">
        <f>E12</f>
        <v>1</v>
      </c>
      <c r="F4" s="17">
        <f>F12</f>
        <v>113321.5</v>
      </c>
      <c r="G4" s="17">
        <f>G12</f>
        <v>113321.5</v>
      </c>
    </row>
    <row r="5" spans="1:7" x14ac:dyDescent="0.3">
      <c r="A5" s="18" t="s">
        <v>12</v>
      </c>
      <c r="B5" s="18" t="s">
        <v>14</v>
      </c>
      <c r="C5" s="18" t="s">
        <v>15</v>
      </c>
      <c r="D5" s="18" t="s">
        <v>13</v>
      </c>
      <c r="E5" s="19">
        <v>1</v>
      </c>
      <c r="F5" s="19">
        <v>20700</v>
      </c>
      <c r="G5" s="19">
        <f t="shared" ref="G5:G11" si="0">ROUND(E5*F5,2)</f>
        <v>20700</v>
      </c>
    </row>
    <row r="6" spans="1:7" x14ac:dyDescent="0.3">
      <c r="A6" s="18" t="s">
        <v>16</v>
      </c>
      <c r="B6" s="18" t="s">
        <v>14</v>
      </c>
      <c r="C6" s="18" t="s">
        <v>18</v>
      </c>
      <c r="D6" s="18" t="s">
        <v>17</v>
      </c>
      <c r="E6" s="19">
        <v>296.60000000000002</v>
      </c>
      <c r="F6" s="19">
        <v>25</v>
      </c>
      <c r="G6" s="19">
        <f t="shared" si="0"/>
        <v>7415</v>
      </c>
    </row>
    <row r="7" spans="1:7" x14ac:dyDescent="0.3">
      <c r="A7" s="18" t="s">
        <v>19</v>
      </c>
      <c r="B7" s="18" t="s">
        <v>14</v>
      </c>
      <c r="C7" s="18" t="s">
        <v>18</v>
      </c>
      <c r="D7" s="18" t="s">
        <v>20</v>
      </c>
      <c r="E7" s="19">
        <v>815.23</v>
      </c>
      <c r="F7" s="19">
        <v>50</v>
      </c>
      <c r="G7" s="19">
        <f t="shared" si="0"/>
        <v>40761.5</v>
      </c>
    </row>
    <row r="8" spans="1:7" x14ac:dyDescent="0.3">
      <c r="A8" s="18" t="s">
        <v>21</v>
      </c>
      <c r="B8" s="18" t="s">
        <v>14</v>
      </c>
      <c r="C8" s="18" t="s">
        <v>5</v>
      </c>
      <c r="D8" s="18" t="s">
        <v>22</v>
      </c>
      <c r="E8" s="19">
        <v>1</v>
      </c>
      <c r="F8" s="19">
        <v>14520</v>
      </c>
      <c r="G8" s="19">
        <f t="shared" si="0"/>
        <v>14520</v>
      </c>
    </row>
    <row r="9" spans="1:7" x14ac:dyDescent="0.3">
      <c r="A9" s="18" t="s">
        <v>23</v>
      </c>
      <c r="B9" s="18" t="s">
        <v>14</v>
      </c>
      <c r="C9" s="18" t="s">
        <v>15</v>
      </c>
      <c r="D9" s="18" t="s">
        <v>24</v>
      </c>
      <c r="E9" s="19">
        <v>60</v>
      </c>
      <c r="F9" s="19">
        <v>150</v>
      </c>
      <c r="G9" s="19">
        <f t="shared" si="0"/>
        <v>9000</v>
      </c>
    </row>
    <row r="10" spans="1:7" x14ac:dyDescent="0.3">
      <c r="A10" s="18" t="s">
        <v>25</v>
      </c>
      <c r="B10" s="18" t="s">
        <v>14</v>
      </c>
      <c r="C10" s="18" t="s">
        <v>5</v>
      </c>
      <c r="D10" s="18" t="s">
        <v>26</v>
      </c>
      <c r="E10" s="19">
        <v>60</v>
      </c>
      <c r="F10" s="19">
        <v>225</v>
      </c>
      <c r="G10" s="19">
        <f t="shared" si="0"/>
        <v>13500</v>
      </c>
    </row>
    <row r="11" spans="1:7" x14ac:dyDescent="0.3">
      <c r="A11" s="18" t="s">
        <v>27</v>
      </c>
      <c r="B11" s="18" t="s">
        <v>14</v>
      </c>
      <c r="C11" s="18" t="s">
        <v>18</v>
      </c>
      <c r="D11" s="18" t="s">
        <v>28</v>
      </c>
      <c r="E11" s="19">
        <v>135</v>
      </c>
      <c r="F11" s="19">
        <v>55</v>
      </c>
      <c r="G11" s="19">
        <f t="shared" si="0"/>
        <v>7425</v>
      </c>
    </row>
    <row r="12" spans="1:7" x14ac:dyDescent="0.3">
      <c r="A12" s="10"/>
      <c r="B12" s="10"/>
      <c r="C12" s="10"/>
      <c r="D12" s="9" t="s">
        <v>29</v>
      </c>
      <c r="E12" s="5">
        <v>1</v>
      </c>
      <c r="F12" s="6">
        <f>SUM(G5:G11)</f>
        <v>113321.5</v>
      </c>
      <c r="G12" s="6">
        <f>ROUND(F12*E12,2)</f>
        <v>113321.5</v>
      </c>
    </row>
    <row r="13" spans="1:7" ht="9.9" customHeight="1" x14ac:dyDescent="0.3">
      <c r="A13" s="11"/>
      <c r="B13" s="11"/>
      <c r="C13" s="11"/>
      <c r="D13" s="11"/>
      <c r="E13" s="7"/>
      <c r="F13" s="7"/>
      <c r="G13" s="7"/>
    </row>
    <row r="14" spans="1:7" x14ac:dyDescent="0.3">
      <c r="A14" s="15" t="s">
        <v>30</v>
      </c>
      <c r="B14" s="15" t="s">
        <v>10</v>
      </c>
      <c r="C14" s="15" t="s">
        <v>11</v>
      </c>
      <c r="D14" s="15" t="s">
        <v>31</v>
      </c>
      <c r="E14" s="16">
        <f>E17</f>
        <v>1</v>
      </c>
      <c r="F14" s="17">
        <f>F17</f>
        <v>13151.52</v>
      </c>
      <c r="G14" s="17">
        <f>G17</f>
        <v>13151.52</v>
      </c>
    </row>
    <row r="15" spans="1:7" x14ac:dyDescent="0.3">
      <c r="A15" s="18" t="s">
        <v>32</v>
      </c>
      <c r="B15" s="18" t="s">
        <v>14</v>
      </c>
      <c r="C15" s="18" t="s">
        <v>15</v>
      </c>
      <c r="D15" s="18" t="s">
        <v>33</v>
      </c>
      <c r="E15" s="19">
        <v>11</v>
      </c>
      <c r="F15" s="19">
        <v>261</v>
      </c>
      <c r="G15" s="19">
        <f>ROUND(E15*F15,2)</f>
        <v>2871</v>
      </c>
    </row>
    <row r="16" spans="1:7" x14ac:dyDescent="0.3">
      <c r="A16" s="18" t="s">
        <v>34</v>
      </c>
      <c r="B16" s="18" t="s">
        <v>14</v>
      </c>
      <c r="C16" s="18" t="s">
        <v>15</v>
      </c>
      <c r="D16" s="18" t="s">
        <v>35</v>
      </c>
      <c r="E16" s="19">
        <v>57</v>
      </c>
      <c r="F16" s="19">
        <v>180.36</v>
      </c>
      <c r="G16" s="19">
        <f>ROUND(E16*F16,2)</f>
        <v>10280.52</v>
      </c>
    </row>
    <row r="17" spans="1:7" x14ac:dyDescent="0.3">
      <c r="A17" s="10"/>
      <c r="B17" s="10"/>
      <c r="C17" s="10"/>
      <c r="D17" s="9" t="s">
        <v>36</v>
      </c>
      <c r="E17" s="5">
        <v>1</v>
      </c>
      <c r="F17" s="6">
        <f>SUM(G15:G16)</f>
        <v>13151.52</v>
      </c>
      <c r="G17" s="6">
        <f>ROUND(F17*E17,2)</f>
        <v>13151.52</v>
      </c>
    </row>
    <row r="18" spans="1:7" ht="9.9" customHeight="1" x14ac:dyDescent="0.3">
      <c r="A18" s="11"/>
      <c r="B18" s="11"/>
      <c r="C18" s="11"/>
      <c r="D18" s="11"/>
      <c r="E18" s="7"/>
      <c r="F18" s="7"/>
      <c r="G18" s="7"/>
    </row>
    <row r="19" spans="1:7" x14ac:dyDescent="0.3">
      <c r="A19" s="15" t="s">
        <v>37</v>
      </c>
      <c r="B19" s="15" t="s">
        <v>10</v>
      </c>
      <c r="C19" s="15" t="s">
        <v>11</v>
      </c>
      <c r="D19" s="15" t="s">
        <v>38</v>
      </c>
      <c r="E19" s="16">
        <f>E29</f>
        <v>1</v>
      </c>
      <c r="F19" s="17">
        <f>F29</f>
        <v>38560</v>
      </c>
      <c r="G19" s="17">
        <f>G29</f>
        <v>38560</v>
      </c>
    </row>
    <row r="20" spans="1:7" x14ac:dyDescent="0.3">
      <c r="A20" s="18" t="s">
        <v>39</v>
      </c>
      <c r="B20" s="18" t="s">
        <v>14</v>
      </c>
      <c r="C20" s="18" t="s">
        <v>41</v>
      </c>
      <c r="D20" s="18" t="s">
        <v>40</v>
      </c>
      <c r="E20" s="19">
        <v>1</v>
      </c>
      <c r="F20" s="19">
        <v>360</v>
      </c>
      <c r="G20" s="19">
        <f t="shared" ref="G20:G28" si="1">ROUND(E20*F20,2)</f>
        <v>360</v>
      </c>
    </row>
    <row r="21" spans="1:7" x14ac:dyDescent="0.3">
      <c r="A21" s="18" t="s">
        <v>42</v>
      </c>
      <c r="B21" s="18" t="s">
        <v>14</v>
      </c>
      <c r="C21" s="18" t="s">
        <v>15</v>
      </c>
      <c r="D21" s="18" t="s">
        <v>43</v>
      </c>
      <c r="E21" s="19">
        <v>5</v>
      </c>
      <c r="F21" s="19">
        <v>100</v>
      </c>
      <c r="G21" s="19">
        <f t="shared" si="1"/>
        <v>500</v>
      </c>
    </row>
    <row r="22" spans="1:7" x14ac:dyDescent="0.3">
      <c r="A22" s="18" t="s">
        <v>44</v>
      </c>
      <c r="B22" s="18" t="s">
        <v>14</v>
      </c>
      <c r="C22" s="18" t="s">
        <v>15</v>
      </c>
      <c r="D22" s="18" t="s">
        <v>45</v>
      </c>
      <c r="E22" s="19">
        <v>10</v>
      </c>
      <c r="F22" s="19">
        <v>80</v>
      </c>
      <c r="G22" s="19">
        <f t="shared" si="1"/>
        <v>800</v>
      </c>
    </row>
    <row r="23" spans="1:7" x14ac:dyDescent="0.3">
      <c r="A23" s="18" t="s">
        <v>46</v>
      </c>
      <c r="B23" s="18" t="s">
        <v>14</v>
      </c>
      <c r="C23" s="18" t="s">
        <v>15</v>
      </c>
      <c r="D23" s="18" t="s">
        <v>47</v>
      </c>
      <c r="E23" s="19">
        <v>1</v>
      </c>
      <c r="F23" s="19">
        <v>7000</v>
      </c>
      <c r="G23" s="19">
        <f t="shared" si="1"/>
        <v>7000</v>
      </c>
    </row>
    <row r="24" spans="1:7" x14ac:dyDescent="0.3">
      <c r="A24" s="18" t="s">
        <v>48</v>
      </c>
      <c r="B24" s="18" t="s">
        <v>14</v>
      </c>
      <c r="C24" s="18" t="s">
        <v>41</v>
      </c>
      <c r="D24" s="18" t="s">
        <v>49</v>
      </c>
      <c r="E24" s="19">
        <v>1</v>
      </c>
      <c r="F24" s="19">
        <v>1600</v>
      </c>
      <c r="G24" s="19">
        <f t="shared" si="1"/>
        <v>1600</v>
      </c>
    </row>
    <row r="25" spans="1:7" x14ac:dyDescent="0.3">
      <c r="A25" s="18" t="s">
        <v>50</v>
      </c>
      <c r="B25" s="18" t="s">
        <v>14</v>
      </c>
      <c r="C25" s="18" t="s">
        <v>41</v>
      </c>
      <c r="D25" s="18" t="s">
        <v>51</v>
      </c>
      <c r="E25" s="19">
        <v>1</v>
      </c>
      <c r="F25" s="19">
        <v>600</v>
      </c>
      <c r="G25" s="19">
        <f t="shared" si="1"/>
        <v>600</v>
      </c>
    </row>
    <row r="26" spans="1:7" x14ac:dyDescent="0.3">
      <c r="A26" s="18" t="s">
        <v>52</v>
      </c>
      <c r="B26" s="18" t="s">
        <v>14</v>
      </c>
      <c r="C26" s="18" t="s">
        <v>41</v>
      </c>
      <c r="D26" s="18" t="s">
        <v>53</v>
      </c>
      <c r="E26" s="19">
        <v>1</v>
      </c>
      <c r="F26" s="19">
        <v>700</v>
      </c>
      <c r="G26" s="19">
        <f t="shared" si="1"/>
        <v>700</v>
      </c>
    </row>
    <row r="27" spans="1:7" x14ac:dyDescent="0.3">
      <c r="A27" s="18" t="s">
        <v>54</v>
      </c>
      <c r="B27" s="18" t="s">
        <v>14</v>
      </c>
      <c r="C27" s="18" t="s">
        <v>41</v>
      </c>
      <c r="D27" s="18" t="s">
        <v>55</v>
      </c>
      <c r="E27" s="19">
        <v>1</v>
      </c>
      <c r="F27" s="19">
        <v>25000</v>
      </c>
      <c r="G27" s="19">
        <f t="shared" si="1"/>
        <v>25000</v>
      </c>
    </row>
    <row r="28" spans="1:7" x14ac:dyDescent="0.3">
      <c r="A28" s="18" t="s">
        <v>56</v>
      </c>
      <c r="B28" s="18" t="s">
        <v>14</v>
      </c>
      <c r="C28" s="18" t="s">
        <v>41</v>
      </c>
      <c r="D28" s="18" t="s">
        <v>57</v>
      </c>
      <c r="E28" s="19">
        <v>1</v>
      </c>
      <c r="F28" s="19">
        <v>2000</v>
      </c>
      <c r="G28" s="19">
        <f t="shared" si="1"/>
        <v>2000</v>
      </c>
    </row>
    <row r="29" spans="1:7" x14ac:dyDescent="0.3">
      <c r="A29" s="10"/>
      <c r="B29" s="10"/>
      <c r="C29" s="10"/>
      <c r="D29" s="9" t="s">
        <v>58</v>
      </c>
      <c r="E29" s="5">
        <v>1</v>
      </c>
      <c r="F29" s="6">
        <f>SUM(G20:G28)</f>
        <v>38560</v>
      </c>
      <c r="G29" s="6">
        <f>ROUND(F29*E29,2)</f>
        <v>38560</v>
      </c>
    </row>
    <row r="30" spans="1:7" ht="9.9" customHeight="1" x14ac:dyDescent="0.3">
      <c r="A30" s="11"/>
      <c r="B30" s="11"/>
      <c r="C30" s="11"/>
      <c r="D30" s="11"/>
      <c r="E30" s="7"/>
      <c r="F30" s="7"/>
      <c r="G30" s="7"/>
    </row>
    <row r="31" spans="1:7" x14ac:dyDescent="0.3">
      <c r="A31" s="15" t="s">
        <v>59</v>
      </c>
      <c r="B31" s="15" t="s">
        <v>10</v>
      </c>
      <c r="C31" s="15" t="s">
        <v>11</v>
      </c>
      <c r="D31" s="15" t="s">
        <v>60</v>
      </c>
      <c r="E31" s="16">
        <f>E40</f>
        <v>1</v>
      </c>
      <c r="F31" s="17">
        <f>F40</f>
        <v>16860</v>
      </c>
      <c r="G31" s="17">
        <f>G40</f>
        <v>16860</v>
      </c>
    </row>
    <row r="32" spans="1:7" x14ac:dyDescent="0.3">
      <c r="A32" s="18" t="s">
        <v>61</v>
      </c>
      <c r="B32" s="18" t="s">
        <v>14</v>
      </c>
      <c r="C32" s="18" t="s">
        <v>15</v>
      </c>
      <c r="D32" s="18" t="s">
        <v>62</v>
      </c>
      <c r="E32" s="19">
        <v>7</v>
      </c>
      <c r="F32" s="19">
        <v>1050</v>
      </c>
      <c r="G32" s="19">
        <f t="shared" ref="G32:G39" si="2">ROUND(E32*F32,2)</f>
        <v>7350</v>
      </c>
    </row>
    <row r="33" spans="1:7" x14ac:dyDescent="0.3">
      <c r="A33" s="18" t="s">
        <v>63</v>
      </c>
      <c r="B33" s="18" t="s">
        <v>14</v>
      </c>
      <c r="C33" s="18" t="s">
        <v>15</v>
      </c>
      <c r="D33" s="18" t="s">
        <v>64</v>
      </c>
      <c r="E33" s="19">
        <v>20</v>
      </c>
      <c r="F33" s="19">
        <v>20</v>
      </c>
      <c r="G33" s="19">
        <f t="shared" si="2"/>
        <v>400</v>
      </c>
    </row>
    <row r="34" spans="1:7" x14ac:dyDescent="0.3">
      <c r="A34" s="18" t="s">
        <v>65</v>
      </c>
      <c r="B34" s="18" t="s">
        <v>14</v>
      </c>
      <c r="C34" s="18" t="s">
        <v>41</v>
      </c>
      <c r="D34" s="18" t="s">
        <v>66</v>
      </c>
      <c r="E34" s="19">
        <v>1</v>
      </c>
      <c r="F34" s="19">
        <v>500</v>
      </c>
      <c r="G34" s="19">
        <f t="shared" si="2"/>
        <v>500</v>
      </c>
    </row>
    <row r="35" spans="1:7" x14ac:dyDescent="0.3">
      <c r="A35" s="18" t="s">
        <v>67</v>
      </c>
      <c r="B35" s="18" t="s">
        <v>14</v>
      </c>
      <c r="C35" s="18" t="s">
        <v>41</v>
      </c>
      <c r="D35" s="18" t="s">
        <v>68</v>
      </c>
      <c r="E35" s="19">
        <v>1</v>
      </c>
      <c r="F35" s="19">
        <v>1800</v>
      </c>
      <c r="G35" s="19">
        <f t="shared" si="2"/>
        <v>1800</v>
      </c>
    </row>
    <row r="36" spans="1:7" x14ac:dyDescent="0.3">
      <c r="A36" s="18" t="s">
        <v>69</v>
      </c>
      <c r="B36" s="18" t="s">
        <v>14</v>
      </c>
      <c r="C36" s="18" t="s">
        <v>15</v>
      </c>
      <c r="D36" s="18" t="s">
        <v>70</v>
      </c>
      <c r="E36" s="19">
        <v>6</v>
      </c>
      <c r="F36" s="19">
        <v>200</v>
      </c>
      <c r="G36" s="19">
        <f t="shared" si="2"/>
        <v>1200</v>
      </c>
    </row>
    <row r="37" spans="1:7" x14ac:dyDescent="0.3">
      <c r="A37" s="18" t="s">
        <v>71</v>
      </c>
      <c r="B37" s="18" t="s">
        <v>14</v>
      </c>
      <c r="C37" s="18" t="s">
        <v>73</v>
      </c>
      <c r="D37" s="18" t="s">
        <v>72</v>
      </c>
      <c r="E37" s="19">
        <v>37</v>
      </c>
      <c r="F37" s="19">
        <v>30</v>
      </c>
      <c r="G37" s="19">
        <f t="shared" si="2"/>
        <v>1110</v>
      </c>
    </row>
    <row r="38" spans="1:7" x14ac:dyDescent="0.3">
      <c r="A38" s="18" t="s">
        <v>74</v>
      </c>
      <c r="B38" s="18" t="s">
        <v>14</v>
      </c>
      <c r="C38" s="18" t="s">
        <v>41</v>
      </c>
      <c r="D38" s="18" t="s">
        <v>75</v>
      </c>
      <c r="E38" s="19">
        <v>1</v>
      </c>
      <c r="F38" s="19">
        <v>2500</v>
      </c>
      <c r="G38" s="19">
        <f t="shared" si="2"/>
        <v>2500</v>
      </c>
    </row>
    <row r="39" spans="1:7" x14ac:dyDescent="0.3">
      <c r="A39" s="18" t="s">
        <v>76</v>
      </c>
      <c r="B39" s="18" t="s">
        <v>14</v>
      </c>
      <c r="C39" s="18" t="s">
        <v>41</v>
      </c>
      <c r="D39" s="18" t="s">
        <v>77</v>
      </c>
      <c r="E39" s="19">
        <v>1</v>
      </c>
      <c r="F39" s="19">
        <v>2000</v>
      </c>
      <c r="G39" s="19">
        <f t="shared" si="2"/>
        <v>2000</v>
      </c>
    </row>
    <row r="40" spans="1:7" x14ac:dyDescent="0.3">
      <c r="A40" s="10"/>
      <c r="B40" s="10"/>
      <c r="C40" s="10"/>
      <c r="D40" s="9" t="s">
        <v>78</v>
      </c>
      <c r="E40" s="5">
        <v>1</v>
      </c>
      <c r="F40" s="6">
        <f>SUM(G32:G39)</f>
        <v>16860</v>
      </c>
      <c r="G40" s="6">
        <f>ROUND(F40*E40,2)</f>
        <v>16860</v>
      </c>
    </row>
    <row r="41" spans="1:7" ht="9.9" customHeight="1" x14ac:dyDescent="0.3">
      <c r="A41" s="11"/>
      <c r="B41" s="11"/>
      <c r="C41" s="11"/>
      <c r="D41" s="11"/>
      <c r="E41" s="7"/>
      <c r="F41" s="7"/>
      <c r="G41" s="7"/>
    </row>
    <row r="42" spans="1:7" x14ac:dyDescent="0.3">
      <c r="A42" s="15" t="s">
        <v>79</v>
      </c>
      <c r="B42" s="15" t="s">
        <v>10</v>
      </c>
      <c r="C42" s="15" t="s">
        <v>11</v>
      </c>
      <c r="D42" s="15" t="s">
        <v>80</v>
      </c>
      <c r="E42" s="16">
        <f>E54</f>
        <v>1</v>
      </c>
      <c r="F42" s="17">
        <f>F54</f>
        <v>23602</v>
      </c>
      <c r="G42" s="17">
        <f>G54</f>
        <v>23602</v>
      </c>
    </row>
    <row r="43" spans="1:7" x14ac:dyDescent="0.3">
      <c r="A43" s="18" t="s">
        <v>81</v>
      </c>
      <c r="B43" s="18" t="s">
        <v>14</v>
      </c>
      <c r="C43" s="18" t="s">
        <v>41</v>
      </c>
      <c r="D43" s="18" t="s">
        <v>82</v>
      </c>
      <c r="E43" s="19">
        <v>17</v>
      </c>
      <c r="F43" s="19">
        <v>300</v>
      </c>
      <c r="G43" s="19">
        <f t="shared" ref="G43:G53" si="3">ROUND(E43*F43,2)</f>
        <v>5100</v>
      </c>
    </row>
    <row r="44" spans="1:7" x14ac:dyDescent="0.3">
      <c r="A44" s="18" t="s">
        <v>83</v>
      </c>
      <c r="B44" s="18" t="s">
        <v>14</v>
      </c>
      <c r="C44" s="18" t="s">
        <v>41</v>
      </c>
      <c r="D44" s="18" t="s">
        <v>84</v>
      </c>
      <c r="E44" s="19">
        <v>2</v>
      </c>
      <c r="F44" s="19">
        <v>150</v>
      </c>
      <c r="G44" s="19">
        <f t="shared" si="3"/>
        <v>300</v>
      </c>
    </row>
    <row r="45" spans="1:7" x14ac:dyDescent="0.3">
      <c r="A45" s="18" t="s">
        <v>85</v>
      </c>
      <c r="B45" s="18" t="s">
        <v>14</v>
      </c>
      <c r="C45" s="18" t="s">
        <v>41</v>
      </c>
      <c r="D45" s="18" t="s">
        <v>86</v>
      </c>
      <c r="E45" s="19">
        <v>4</v>
      </c>
      <c r="F45" s="19">
        <v>150</v>
      </c>
      <c r="G45" s="19">
        <f t="shared" si="3"/>
        <v>600</v>
      </c>
    </row>
    <row r="46" spans="1:7" x14ac:dyDescent="0.3">
      <c r="A46" s="18" t="s">
        <v>87</v>
      </c>
      <c r="B46" s="18" t="s">
        <v>14</v>
      </c>
      <c r="C46" s="18" t="s">
        <v>41</v>
      </c>
      <c r="D46" s="18" t="s">
        <v>88</v>
      </c>
      <c r="E46" s="19">
        <v>1</v>
      </c>
      <c r="F46" s="19">
        <v>950</v>
      </c>
      <c r="G46" s="19">
        <f t="shared" si="3"/>
        <v>950</v>
      </c>
    </row>
    <row r="47" spans="1:7" x14ac:dyDescent="0.3">
      <c r="A47" s="18" t="s">
        <v>89</v>
      </c>
      <c r="B47" s="18" t="s">
        <v>14</v>
      </c>
      <c r="C47" s="18" t="s">
        <v>73</v>
      </c>
      <c r="D47" s="18" t="s">
        <v>90</v>
      </c>
      <c r="E47" s="19">
        <v>9.92</v>
      </c>
      <c r="F47" s="19">
        <v>600</v>
      </c>
      <c r="G47" s="19">
        <f t="shared" si="3"/>
        <v>5952</v>
      </c>
    </row>
    <row r="48" spans="1:7" x14ac:dyDescent="0.3">
      <c r="A48" s="18" t="s">
        <v>91</v>
      </c>
      <c r="B48" s="18" t="s">
        <v>14</v>
      </c>
      <c r="C48" s="18" t="s">
        <v>15</v>
      </c>
      <c r="D48" s="18" t="s">
        <v>92</v>
      </c>
      <c r="E48" s="19">
        <v>17</v>
      </c>
      <c r="F48" s="19">
        <v>175</v>
      </c>
      <c r="G48" s="19">
        <f t="shared" si="3"/>
        <v>2975</v>
      </c>
    </row>
    <row r="49" spans="1:7" x14ac:dyDescent="0.3">
      <c r="A49" s="18" t="s">
        <v>93</v>
      </c>
      <c r="B49" s="18" t="s">
        <v>14</v>
      </c>
      <c r="C49" s="18" t="s">
        <v>15</v>
      </c>
      <c r="D49" s="18" t="s">
        <v>94</v>
      </c>
      <c r="E49" s="19">
        <v>17</v>
      </c>
      <c r="F49" s="19">
        <v>165</v>
      </c>
      <c r="G49" s="19">
        <f t="shared" si="3"/>
        <v>2805</v>
      </c>
    </row>
    <row r="50" spans="1:7" x14ac:dyDescent="0.3">
      <c r="A50" s="18" t="s">
        <v>95</v>
      </c>
      <c r="B50" s="18" t="s">
        <v>14</v>
      </c>
      <c r="C50" s="18" t="s">
        <v>15</v>
      </c>
      <c r="D50" s="18" t="s">
        <v>96</v>
      </c>
      <c r="E50" s="19">
        <v>17</v>
      </c>
      <c r="F50" s="19">
        <v>190</v>
      </c>
      <c r="G50" s="19">
        <f t="shared" si="3"/>
        <v>3230</v>
      </c>
    </row>
    <row r="51" spans="1:7" x14ac:dyDescent="0.3">
      <c r="A51" s="18" t="s">
        <v>97</v>
      </c>
      <c r="B51" s="18" t="s">
        <v>14</v>
      </c>
      <c r="C51" s="18" t="s">
        <v>15</v>
      </c>
      <c r="D51" s="18" t="s">
        <v>98</v>
      </c>
      <c r="E51" s="19">
        <v>17</v>
      </c>
      <c r="F51" s="19">
        <v>50</v>
      </c>
      <c r="G51" s="19">
        <f t="shared" si="3"/>
        <v>850</v>
      </c>
    </row>
    <row r="52" spans="1:7" x14ac:dyDescent="0.3">
      <c r="A52" s="18" t="s">
        <v>99</v>
      </c>
      <c r="B52" s="18" t="s">
        <v>14</v>
      </c>
      <c r="C52" s="18" t="s">
        <v>15</v>
      </c>
      <c r="D52" s="18" t="s">
        <v>100</v>
      </c>
      <c r="E52" s="19">
        <v>17</v>
      </c>
      <c r="F52" s="19">
        <v>20</v>
      </c>
      <c r="G52" s="19">
        <f t="shared" si="3"/>
        <v>340</v>
      </c>
    </row>
    <row r="53" spans="1:7" x14ac:dyDescent="0.3">
      <c r="A53" s="18" t="s">
        <v>101</v>
      </c>
      <c r="B53" s="18" t="s">
        <v>14</v>
      </c>
      <c r="C53" s="18" t="s">
        <v>15</v>
      </c>
      <c r="D53" s="18" t="s">
        <v>102</v>
      </c>
      <c r="E53" s="19">
        <v>1</v>
      </c>
      <c r="F53" s="19">
        <v>500</v>
      </c>
      <c r="G53" s="19">
        <f t="shared" si="3"/>
        <v>500</v>
      </c>
    </row>
    <row r="54" spans="1:7" x14ac:dyDescent="0.3">
      <c r="A54" s="10"/>
      <c r="B54" s="10"/>
      <c r="C54" s="10"/>
      <c r="D54" s="9" t="s">
        <v>103</v>
      </c>
      <c r="E54" s="5">
        <v>1</v>
      </c>
      <c r="F54" s="6">
        <f>SUM(G43:G53)</f>
        <v>23602</v>
      </c>
      <c r="G54" s="6">
        <f>ROUND(F54*E54,2)</f>
        <v>23602</v>
      </c>
    </row>
    <row r="55" spans="1:7" ht="9.9" customHeight="1" x14ac:dyDescent="0.3">
      <c r="A55" s="11"/>
      <c r="B55" s="11"/>
      <c r="C55" s="11"/>
      <c r="D55" s="11"/>
      <c r="E55" s="7"/>
      <c r="F55" s="7"/>
      <c r="G55" s="7"/>
    </row>
    <row r="56" spans="1:7" x14ac:dyDescent="0.3">
      <c r="A56" s="15" t="s">
        <v>104</v>
      </c>
      <c r="B56" s="15" t="s">
        <v>10</v>
      </c>
      <c r="C56" s="15" t="s">
        <v>11</v>
      </c>
      <c r="D56" s="15" t="s">
        <v>105</v>
      </c>
      <c r="E56" s="16">
        <f>E58</f>
        <v>1</v>
      </c>
      <c r="F56" s="17">
        <f>F58</f>
        <v>2500</v>
      </c>
      <c r="G56" s="17">
        <f>G58</f>
        <v>2500</v>
      </c>
    </row>
    <row r="57" spans="1:7" x14ac:dyDescent="0.3">
      <c r="A57" s="18" t="s">
        <v>106</v>
      </c>
      <c r="B57" s="18" t="s">
        <v>14</v>
      </c>
      <c r="C57" s="18" t="s">
        <v>41</v>
      </c>
      <c r="D57" s="18" t="s">
        <v>107</v>
      </c>
      <c r="E57" s="19">
        <v>1</v>
      </c>
      <c r="F57" s="19">
        <v>2500</v>
      </c>
      <c r="G57" s="19">
        <f>ROUND(E57*F57,2)</f>
        <v>2500</v>
      </c>
    </row>
    <row r="58" spans="1:7" x14ac:dyDescent="0.3">
      <c r="A58" s="10"/>
      <c r="B58" s="10"/>
      <c r="C58" s="10"/>
      <c r="D58" s="9" t="s">
        <v>108</v>
      </c>
      <c r="E58" s="5">
        <v>1</v>
      </c>
      <c r="F58" s="6">
        <f>G57</f>
        <v>2500</v>
      </c>
      <c r="G58" s="6">
        <f>ROUND(F58*E58,2)</f>
        <v>2500</v>
      </c>
    </row>
    <row r="59" spans="1:7" x14ac:dyDescent="0.3">
      <c r="A59" s="11"/>
      <c r="B59" s="11"/>
      <c r="C59" s="11"/>
      <c r="D59" s="11"/>
      <c r="E59" s="7"/>
      <c r="F59" s="7"/>
      <c r="G59" s="7"/>
    </row>
    <row r="60" spans="1:7" x14ac:dyDescent="0.3">
      <c r="A60" s="15" t="s">
        <v>109</v>
      </c>
      <c r="B60" s="15" t="s">
        <v>10</v>
      </c>
      <c r="C60" s="15" t="s">
        <v>11</v>
      </c>
      <c r="D60" s="15" t="s">
        <v>110</v>
      </c>
      <c r="E60" s="16">
        <f>E64</f>
        <v>1</v>
      </c>
      <c r="F60" s="17">
        <f>F64</f>
        <v>6300</v>
      </c>
      <c r="G60" s="17">
        <f>G64</f>
        <v>6300</v>
      </c>
    </row>
    <row r="61" spans="1:7" x14ac:dyDescent="0.3">
      <c r="A61" s="18" t="s">
        <v>111</v>
      </c>
      <c r="B61" s="18" t="s">
        <v>14</v>
      </c>
      <c r="C61" s="18" t="s">
        <v>15</v>
      </c>
      <c r="D61" s="18" t="s">
        <v>112</v>
      </c>
      <c r="E61" s="19">
        <v>1</v>
      </c>
      <c r="F61" s="19">
        <v>2000</v>
      </c>
      <c r="G61" s="19">
        <f>ROUND(E61*F61,2)</f>
        <v>2000</v>
      </c>
    </row>
    <row r="62" spans="1:7" x14ac:dyDescent="0.3">
      <c r="A62" s="18" t="s">
        <v>113</v>
      </c>
      <c r="B62" s="18" t="s">
        <v>14</v>
      </c>
      <c r="C62" s="18" t="s">
        <v>41</v>
      </c>
      <c r="D62" s="18" t="s">
        <v>114</v>
      </c>
      <c r="E62" s="19">
        <v>1</v>
      </c>
      <c r="F62" s="19">
        <v>4000</v>
      </c>
      <c r="G62" s="19">
        <f>ROUND(E62*F62,2)</f>
        <v>4000</v>
      </c>
    </row>
    <row r="63" spans="1:7" x14ac:dyDescent="0.3">
      <c r="A63" s="18" t="s">
        <v>115</v>
      </c>
      <c r="B63" s="18" t="s">
        <v>14</v>
      </c>
      <c r="C63" s="18" t="s">
        <v>15</v>
      </c>
      <c r="D63" s="18" t="s">
        <v>116</v>
      </c>
      <c r="E63" s="19">
        <v>1</v>
      </c>
      <c r="F63" s="19">
        <v>300</v>
      </c>
      <c r="G63" s="19">
        <f>ROUND(E63*F63,2)</f>
        <v>300</v>
      </c>
    </row>
    <row r="64" spans="1:7" x14ac:dyDescent="0.3">
      <c r="A64" s="10"/>
      <c r="B64" s="10"/>
      <c r="C64" s="10"/>
      <c r="D64" s="9" t="s">
        <v>117</v>
      </c>
      <c r="E64" s="5">
        <v>1</v>
      </c>
      <c r="F64" s="6">
        <f>SUM(G61:G63)</f>
        <v>6300</v>
      </c>
      <c r="G64" s="6">
        <f>ROUND(F64*E64,2)</f>
        <v>6300</v>
      </c>
    </row>
    <row r="65" spans="1:7" ht="9.9" customHeight="1" x14ac:dyDescent="0.3">
      <c r="A65" s="11"/>
      <c r="B65" s="11"/>
      <c r="C65" s="11"/>
      <c r="D65" s="11"/>
      <c r="E65" s="7"/>
      <c r="F65" s="7"/>
      <c r="G65" s="7"/>
    </row>
    <row r="66" spans="1:7" x14ac:dyDescent="0.3">
      <c r="A66" s="10"/>
      <c r="B66" s="10"/>
      <c r="C66" s="10"/>
      <c r="D66" s="9" t="s">
        <v>118</v>
      </c>
      <c r="E66" s="5">
        <v>1</v>
      </c>
      <c r="F66" s="6">
        <f>G12+G17+G29+G40+G54+G58+G64</f>
        <v>214295.02000000002</v>
      </c>
      <c r="G66" s="6">
        <f>ROUND(F66*E66,2)</f>
        <v>214295.02</v>
      </c>
    </row>
    <row r="67" spans="1:7" ht="9.9" customHeight="1" thickBot="1" x14ac:dyDescent="0.35">
      <c r="A67" s="12"/>
      <c r="B67" s="12"/>
      <c r="C67" s="12"/>
      <c r="D67" s="12"/>
      <c r="E67" s="8"/>
      <c r="F67" s="8"/>
      <c r="G67" s="8"/>
    </row>
  </sheetData>
  <dataValidations count="1">
    <dataValidation type="list" allowBlank="1" showInputMessage="1" showErrorMessage="1" sqref="B4:B67">
      <formula1>"Capítulo,Partida,Mano de obra,Maquinaria,Material,Otros,"</formula1>
    </dataValidation>
  </dataValidation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C4:F15"/>
  <sheetViews>
    <sheetView workbookViewId="0">
      <selection activeCell="K30" sqref="K30"/>
    </sheetView>
  </sheetViews>
  <sheetFormatPr baseColWidth="10" defaultRowHeight="14.4" x14ac:dyDescent="0.3"/>
  <cols>
    <col min="3" max="3" width="4.77734375" customWidth="1"/>
    <col min="4" max="4" width="54.88671875" customWidth="1"/>
    <col min="5" max="5" width="5.88671875" bestFit="1" customWidth="1"/>
    <col min="6" max="6" width="21.5546875" customWidth="1"/>
  </cols>
  <sheetData>
    <row r="4" spans="3:6" x14ac:dyDescent="0.3">
      <c r="C4" s="45" t="s">
        <v>150</v>
      </c>
      <c r="D4" s="45" t="s">
        <v>151</v>
      </c>
      <c r="E4" s="45"/>
      <c r="F4" s="45" t="s">
        <v>152</v>
      </c>
    </row>
    <row r="5" spans="3:6" x14ac:dyDescent="0.3">
      <c r="C5" s="41">
        <v>1</v>
      </c>
      <c r="D5" s="42" t="s">
        <v>9</v>
      </c>
      <c r="E5" s="43"/>
      <c r="F5" s="44">
        <v>113321.5</v>
      </c>
    </row>
    <row r="6" spans="3:6" x14ac:dyDescent="0.3">
      <c r="C6" s="30">
        <v>2</v>
      </c>
      <c r="D6" s="31" t="s">
        <v>31</v>
      </c>
      <c r="E6" s="32"/>
      <c r="F6" s="33">
        <v>13151.52</v>
      </c>
    </row>
    <row r="7" spans="3:6" x14ac:dyDescent="0.3">
      <c r="C7" s="30">
        <v>3</v>
      </c>
      <c r="D7" s="31" t="s">
        <v>38</v>
      </c>
      <c r="E7" s="32"/>
      <c r="F7" s="33">
        <v>38560</v>
      </c>
    </row>
    <row r="8" spans="3:6" x14ac:dyDescent="0.3">
      <c r="C8" s="30">
        <v>4</v>
      </c>
      <c r="D8" s="31" t="s">
        <v>60</v>
      </c>
      <c r="E8" s="32"/>
      <c r="F8" s="33">
        <v>16860</v>
      </c>
    </row>
    <row r="9" spans="3:6" x14ac:dyDescent="0.3">
      <c r="C9" s="30">
        <v>5</v>
      </c>
      <c r="D9" s="31" t="s">
        <v>80</v>
      </c>
      <c r="E9" s="32"/>
      <c r="F9" s="33">
        <v>23602</v>
      </c>
    </row>
    <row r="10" spans="3:6" x14ac:dyDescent="0.3">
      <c r="C10" s="30">
        <v>6</v>
      </c>
      <c r="D10" s="31" t="s">
        <v>105</v>
      </c>
      <c r="E10" s="32"/>
      <c r="F10" s="33">
        <v>2500</v>
      </c>
    </row>
    <row r="11" spans="3:6" x14ac:dyDescent="0.3">
      <c r="C11" s="30">
        <v>7</v>
      </c>
      <c r="D11" s="31" t="s">
        <v>110</v>
      </c>
      <c r="E11" s="32"/>
      <c r="F11" s="33">
        <v>6300</v>
      </c>
    </row>
    <row r="12" spans="3:6" x14ac:dyDescent="0.3">
      <c r="C12" s="34"/>
      <c r="D12" s="35" t="s">
        <v>146</v>
      </c>
      <c r="E12" s="32"/>
      <c r="F12" s="36">
        <f>SUM(F5:F11)</f>
        <v>214295.02000000002</v>
      </c>
    </row>
    <row r="13" spans="3:6" x14ac:dyDescent="0.3">
      <c r="C13" s="34"/>
      <c r="D13" s="31" t="s">
        <v>149</v>
      </c>
      <c r="E13" s="31" t="s">
        <v>147</v>
      </c>
      <c r="F13" s="33">
        <f>0.1*F12</f>
        <v>21429.502000000004</v>
      </c>
    </row>
    <row r="14" spans="3:6" x14ac:dyDescent="0.3">
      <c r="C14" s="37"/>
      <c r="D14" s="38" t="s">
        <v>148</v>
      </c>
      <c r="E14" s="39"/>
      <c r="F14" s="40">
        <f>SUM(F12:F13)</f>
        <v>235724.52200000003</v>
      </c>
    </row>
    <row r="15" spans="3:6" x14ac:dyDescent="0.3">
      <c r="C15" s="28"/>
      <c r="D15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E6:F31"/>
  <sheetViews>
    <sheetView tabSelected="1" topLeftCell="A4" zoomScale="90" zoomScaleNormal="90" workbookViewId="0">
      <selection activeCell="E20" sqref="E20"/>
    </sheetView>
  </sheetViews>
  <sheetFormatPr baseColWidth="10" defaultRowHeight="14.4" x14ac:dyDescent="0.3"/>
  <cols>
    <col min="5" max="5" width="56.5546875" style="20" customWidth="1"/>
    <col min="6" max="6" width="49.88671875" style="20" customWidth="1"/>
  </cols>
  <sheetData>
    <row r="6" spans="5:6" x14ac:dyDescent="0.3">
      <c r="E6" s="24" t="s">
        <v>143</v>
      </c>
      <c r="F6" s="25" t="s">
        <v>144</v>
      </c>
    </row>
    <row r="7" spans="5:6" ht="28.8" x14ac:dyDescent="0.3">
      <c r="E7" s="21" t="s">
        <v>119</v>
      </c>
      <c r="F7" s="21"/>
    </row>
    <row r="8" spans="5:6" ht="57.6" x14ac:dyDescent="0.3">
      <c r="E8" s="22" t="s">
        <v>120</v>
      </c>
      <c r="F8" s="23"/>
    </row>
    <row r="9" spans="5:6" ht="28.8" x14ac:dyDescent="0.3">
      <c r="E9" s="22" t="s">
        <v>121</v>
      </c>
      <c r="F9" s="23"/>
    </row>
    <row r="10" spans="5:6" ht="28.8" x14ac:dyDescent="0.3">
      <c r="E10" s="22" t="s">
        <v>122</v>
      </c>
      <c r="F10" s="23"/>
    </row>
    <row r="11" spans="5:6" ht="43.2" x14ac:dyDescent="0.3">
      <c r="E11" s="22" t="s">
        <v>123</v>
      </c>
      <c r="F11" s="23"/>
    </row>
    <row r="12" spans="5:6" x14ac:dyDescent="0.3">
      <c r="E12" s="22" t="s">
        <v>124</v>
      </c>
      <c r="F12" s="23"/>
    </row>
    <row r="13" spans="5:6" x14ac:dyDescent="0.3">
      <c r="E13" s="22"/>
      <c r="F13" s="23" t="s">
        <v>145</v>
      </c>
    </row>
    <row r="14" spans="5:6" ht="28.8" x14ac:dyDescent="0.3">
      <c r="E14" s="22"/>
      <c r="F14" s="23" t="s">
        <v>125</v>
      </c>
    </row>
    <row r="15" spans="5:6" ht="28.8" x14ac:dyDescent="0.3">
      <c r="E15" s="22"/>
      <c r="F15" s="23" t="s">
        <v>126</v>
      </c>
    </row>
    <row r="16" spans="5:6" ht="28.8" x14ac:dyDescent="0.3">
      <c r="E16" s="22"/>
      <c r="F16" s="23" t="s">
        <v>127</v>
      </c>
    </row>
    <row r="17" spans="5:6" ht="28.8" x14ac:dyDescent="0.3">
      <c r="E17" s="22"/>
      <c r="F17" s="23" t="s">
        <v>128</v>
      </c>
    </row>
    <row r="18" spans="5:6" ht="28.8" x14ac:dyDescent="0.3">
      <c r="E18" s="22"/>
      <c r="F18" s="23" t="s">
        <v>129</v>
      </c>
    </row>
    <row r="19" spans="5:6" ht="43.2" x14ac:dyDescent="0.3">
      <c r="E19" s="22"/>
      <c r="F19" s="23" t="s">
        <v>130</v>
      </c>
    </row>
    <row r="20" spans="5:6" ht="72" x14ac:dyDescent="0.3">
      <c r="E20" s="22" t="s">
        <v>131</v>
      </c>
      <c r="F20" s="23"/>
    </row>
    <row r="21" spans="5:6" x14ac:dyDescent="0.3">
      <c r="E21" s="22"/>
      <c r="F21" s="23" t="s">
        <v>132</v>
      </c>
    </row>
    <row r="22" spans="5:6" x14ac:dyDescent="0.3">
      <c r="E22" s="22"/>
      <c r="F22" s="23" t="s">
        <v>133</v>
      </c>
    </row>
    <row r="23" spans="5:6" x14ac:dyDescent="0.3">
      <c r="E23" s="22"/>
      <c r="F23" s="23" t="s">
        <v>134</v>
      </c>
    </row>
    <row r="24" spans="5:6" x14ac:dyDescent="0.3">
      <c r="E24" s="22"/>
      <c r="F24" s="23" t="s">
        <v>135</v>
      </c>
    </row>
    <row r="25" spans="5:6" ht="28.8" x14ac:dyDescent="0.3">
      <c r="E25" s="22"/>
      <c r="F25" s="23" t="s">
        <v>136</v>
      </c>
    </row>
    <row r="26" spans="5:6" x14ac:dyDescent="0.3">
      <c r="E26" s="22"/>
      <c r="F26" s="23" t="s">
        <v>137</v>
      </c>
    </row>
    <row r="27" spans="5:6" ht="28.8" x14ac:dyDescent="0.3">
      <c r="E27" s="22"/>
      <c r="F27" s="23" t="s">
        <v>138</v>
      </c>
    </row>
    <row r="28" spans="5:6" ht="28.8" x14ac:dyDescent="0.3">
      <c r="E28" s="22"/>
      <c r="F28" s="23" t="s">
        <v>139</v>
      </c>
    </row>
    <row r="29" spans="5:6" ht="28.8" x14ac:dyDescent="0.3">
      <c r="E29" s="22"/>
      <c r="F29" s="23" t="s">
        <v>140</v>
      </c>
    </row>
    <row r="30" spans="5:6" ht="43.2" x14ac:dyDescent="0.3">
      <c r="E30" s="22"/>
      <c r="F30" s="23" t="s">
        <v>141</v>
      </c>
    </row>
    <row r="31" spans="5:6" ht="43.2" x14ac:dyDescent="0.3">
      <c r="E31" s="26"/>
      <c r="F31" s="27" t="s">
        <v>142</v>
      </c>
    </row>
  </sheetData>
  <phoneticPr fontId="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Meneu Díaz</dc:creator>
  <cp:lastModifiedBy>admon</cp:lastModifiedBy>
  <cp:lastPrinted>2022-03-12T09:31:35Z</cp:lastPrinted>
  <dcterms:created xsi:type="dcterms:W3CDTF">2022-03-12T09:29:28Z</dcterms:created>
  <dcterms:modified xsi:type="dcterms:W3CDTF">2022-11-14T07:45:25Z</dcterms:modified>
</cp:coreProperties>
</file>