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on\Documents\COLEGIO\SECRETARIA\CIRCULARES\2022\"/>
    </mc:Choice>
  </mc:AlternateContent>
  <bookViews>
    <workbookView xWindow="0" yWindow="0" windowWidth="23040" windowHeight="9264"/>
  </bookViews>
  <sheets>
    <sheet name="FASEADO" sheetId="3" r:id="rId1"/>
    <sheet name="LEYENDA" sheetId="4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4" l="1"/>
  <c r="B9" i="4"/>
  <c r="C8" i="4"/>
  <c r="B8" i="4"/>
  <c r="C7" i="4"/>
  <c r="B7" i="4"/>
  <c r="C6" i="4"/>
  <c r="B6" i="4"/>
  <c r="C5" i="4"/>
  <c r="B5" i="4"/>
  <c r="C4" i="4"/>
  <c r="B4" i="4"/>
  <c r="C3" i="4"/>
  <c r="B3" i="4"/>
  <c r="K60" i="3" l="1"/>
  <c r="I57" i="3"/>
  <c r="I56" i="3"/>
  <c r="I55" i="3"/>
  <c r="K54" i="3"/>
  <c r="J54" i="3"/>
  <c r="I54" i="3"/>
  <c r="E54" i="3"/>
  <c r="E59" i="3" s="1"/>
  <c r="K52" i="3"/>
  <c r="K51" i="3" s="1"/>
  <c r="J51" i="3"/>
  <c r="I51" i="3"/>
  <c r="E51" i="3"/>
  <c r="I48" i="3"/>
  <c r="I47" i="3"/>
  <c r="I46" i="3"/>
  <c r="I45" i="3"/>
  <c r="I44" i="3"/>
  <c r="J43" i="3"/>
  <c r="J38" i="3" s="1"/>
  <c r="I42" i="3"/>
  <c r="K41" i="3"/>
  <c r="K38" i="3" s="1"/>
  <c r="J40" i="3"/>
  <c r="I39" i="3"/>
  <c r="I38" i="3" s="1"/>
  <c r="E38" i="3"/>
  <c r="I32" i="3"/>
  <c r="I28" i="3" s="1"/>
  <c r="K31" i="3"/>
  <c r="K30" i="3"/>
  <c r="K29" i="3"/>
  <c r="K28" i="3" s="1"/>
  <c r="E28" i="3"/>
  <c r="E17" i="3"/>
  <c r="K17" i="3"/>
  <c r="K13" i="3"/>
  <c r="I13" i="3"/>
  <c r="E13" i="3"/>
  <c r="K25" i="3"/>
  <c r="J26" i="3"/>
  <c r="I24" i="3"/>
  <c r="I23" i="3"/>
  <c r="I22" i="3"/>
  <c r="J21" i="3"/>
  <c r="I20" i="3"/>
  <c r="J19" i="3"/>
  <c r="I18" i="3"/>
  <c r="J15" i="3"/>
  <c r="J14" i="3"/>
  <c r="J11" i="3"/>
  <c r="J10" i="3"/>
  <c r="J9" i="3"/>
  <c r="J8" i="3"/>
  <c r="I7" i="3"/>
  <c r="I6" i="3"/>
  <c r="I5" i="3"/>
  <c r="E4" i="3"/>
  <c r="K4" i="3"/>
  <c r="K59" i="3" l="1"/>
  <c r="I59" i="3"/>
  <c r="I60" i="3" s="1"/>
  <c r="I17" i="3"/>
  <c r="J28" i="3"/>
  <c r="J59" i="3" s="1"/>
  <c r="J60" i="3" s="1"/>
  <c r="J13" i="3"/>
  <c r="J17" i="3"/>
  <c r="I4" i="3"/>
  <c r="J4" i="3"/>
</calcChain>
</file>

<file path=xl/sharedStrings.xml><?xml version="1.0" encoding="utf-8"?>
<sst xmlns="http://schemas.openxmlformats.org/spreadsheetml/2006/main" count="315" uniqueCount="149">
  <si>
    <t>Presupuesto</t>
  </si>
  <si>
    <t>Código</t>
  </si>
  <si>
    <t>Nat</t>
  </si>
  <si>
    <t>Ud</t>
  </si>
  <si>
    <t>Resumen</t>
  </si>
  <si>
    <t>ImpPres</t>
  </si>
  <si>
    <t xml:space="preserve">01           </t>
  </si>
  <si>
    <t>Capítulo</t>
  </si>
  <si>
    <t/>
  </si>
  <si>
    <t>Partida</t>
  </si>
  <si>
    <t>m2</t>
  </si>
  <si>
    <t>Adición de Aislamiento térmico en el bajo cubierta</t>
  </si>
  <si>
    <t>Ud.</t>
  </si>
  <si>
    <t>Mejora de estanquidad de las ventanas</t>
  </si>
  <si>
    <t xml:space="preserve">02           </t>
  </si>
  <si>
    <t xml:space="preserve">03           </t>
  </si>
  <si>
    <t xml:space="preserve">04           </t>
  </si>
  <si>
    <t>MEDIDAS DE MEJORA SEGURIDAD DE UTLIZACIÓN Y ACCESIBILIDAD</t>
  </si>
  <si>
    <t>Pa.</t>
  </si>
  <si>
    <t>Señalizar Vidrios Puerta Patio</t>
  </si>
  <si>
    <t>Gestión del Alumbrado en zonas de Circulación</t>
  </si>
  <si>
    <t>Dotación Luminarias de Emergencia</t>
  </si>
  <si>
    <t>Sistema de Protección contra el Rayo</t>
  </si>
  <si>
    <t>Accesibilidad Exterior. Calle a Zona Pasaje</t>
  </si>
  <si>
    <t>Accesibilidad Entre Pasaje y Caja Escalera</t>
  </si>
  <si>
    <t>Accesibilidad Entre Pasaje y Patio Interior</t>
  </si>
  <si>
    <t>Accesibilidad a Plantas con Ascensor "Accesible"</t>
  </si>
  <si>
    <t>Dotación de Elementos Accesibles. Interruptores</t>
  </si>
  <si>
    <t xml:space="preserve">05           </t>
  </si>
  <si>
    <t>MEDIDAS DE MEJORA SEGURIDAD EN CASO DE INCENDIOS</t>
  </si>
  <si>
    <t>Adaptar Sentido Apertura Puertas RF y dotar antipánico</t>
  </si>
  <si>
    <t>Señalización Evacuación. Mejora</t>
  </si>
  <si>
    <t>Dotar Espacio Refugio personas capacidad de Movilidad Reducida</t>
  </si>
  <si>
    <t>Puertas RF en Armario Contadores Eléctricos. Local Riesgo Especi</t>
  </si>
  <si>
    <t>Dotar Sectorización Paso Instalaciones. Espacios Ocultos</t>
  </si>
  <si>
    <t>m2.</t>
  </si>
  <si>
    <t>Reacción al Fuego materiales.Barniz Intumescente Escalera Madera</t>
  </si>
  <si>
    <t>Dotación de Sistema de Detección y Alarma</t>
  </si>
  <si>
    <t xml:space="preserve">06           </t>
  </si>
  <si>
    <t>MEDIDAS DE MEJORA EN SALUBRIDAD</t>
  </si>
  <si>
    <t>Inspección y Mejora Ventilación de Zonas Privativas Viviendas</t>
  </si>
  <si>
    <t>Inspección y Mejora Ventilación de Zona Pasaje</t>
  </si>
  <si>
    <t>Inspección y Mejora Ventilación de Cala de Escalera</t>
  </si>
  <si>
    <t>Inspección y Mejora Ventilación Cuarto Ascensor Bajo Escalera</t>
  </si>
  <si>
    <t>Ejecución de Cuarto de Recogida de Residuos.</t>
  </si>
  <si>
    <t>Ahorro de Agua. Grifos Cocina</t>
  </si>
  <si>
    <t>Ahorro de Agua. Grifos Lavabos en Baños</t>
  </si>
  <si>
    <t>Ahorro de Agua. Grifos Bañera-Ducha</t>
  </si>
  <si>
    <t>Ahorro de Agua. Cisternas Inodoros. Descargas</t>
  </si>
  <si>
    <t>Ahorro de Agua. Cisternas Inodoros. Contrapesos</t>
  </si>
  <si>
    <t xml:space="preserve">07           </t>
  </si>
  <si>
    <t>MEDIDAS DE PROTECCIÓN CONTRA EL RUIDO</t>
  </si>
  <si>
    <t>Estudio-Auditoría Acústica</t>
  </si>
  <si>
    <t>MEDIDAS DERIVADAS DEL ESTADO ACTUAL DE MANTENIMIENTO</t>
  </si>
  <si>
    <t>Inspección y Peritaje estructura Vivienda 1ºA</t>
  </si>
  <si>
    <t>Atención a condición desfavorable inspección Ascensor</t>
  </si>
  <si>
    <t>Protección de la instalación de TDT en Planta casetón</t>
  </si>
  <si>
    <t>LEEXCOAATMSOM</t>
  </si>
  <si>
    <t>Prioridad</t>
  </si>
  <si>
    <t>Complejidad</t>
  </si>
  <si>
    <t>Rango</t>
  </si>
  <si>
    <t>Fase I</t>
  </si>
  <si>
    <t>Fase II</t>
  </si>
  <si>
    <t>Fase III</t>
  </si>
  <si>
    <t>Alta</t>
  </si>
  <si>
    <t>Media</t>
  </si>
  <si>
    <t>Elevada</t>
  </si>
  <si>
    <t>Poca</t>
  </si>
  <si>
    <t>Ninguna</t>
  </si>
  <si>
    <t>Mínima</t>
  </si>
  <si>
    <t>Muy Elevada</t>
  </si>
  <si>
    <t>Baja</t>
  </si>
  <si>
    <t>MEDIDAS DE MEJORA ENERGÉTICA EN BASE CEXv2.3 RESIDENCIAL</t>
  </si>
  <si>
    <t xml:space="preserve">E01          </t>
  </si>
  <si>
    <t>Ud. Incoporación de Sistema Fotovoltaico</t>
  </si>
  <si>
    <t xml:space="preserve">E02          </t>
  </si>
  <si>
    <t>Aislamiento de medianería Ficticia (nº20)</t>
  </si>
  <si>
    <t xml:space="preserve">E03          </t>
  </si>
  <si>
    <t>Adición de Aislamiento térmico en la fachada interior</t>
  </si>
  <si>
    <t xml:space="preserve">E04          </t>
  </si>
  <si>
    <t>Instalación Solar Térmica para ACS</t>
  </si>
  <si>
    <t xml:space="preserve">E05          </t>
  </si>
  <si>
    <t xml:space="preserve">E06          </t>
  </si>
  <si>
    <t>Sustitución de vidrios por otros más aislantes</t>
  </si>
  <si>
    <t xml:space="preserve">E07          </t>
  </si>
  <si>
    <t>MEDIDAS DE MEJORA ENERGÉTICA EN BASE CEXv2.3 NO RESIDENCIAL</t>
  </si>
  <si>
    <t xml:space="preserve">E08          </t>
  </si>
  <si>
    <t>Sustitución luminarias y lámparas en zonas comunes por LED Spot</t>
  </si>
  <si>
    <t xml:space="preserve">E09          </t>
  </si>
  <si>
    <t>Sustitución luminarias y lámparas en Viviendas por LED Spot</t>
  </si>
  <si>
    <t xml:space="preserve">SUA01        </t>
  </si>
  <si>
    <t xml:space="preserve">SUA02        </t>
  </si>
  <si>
    <t xml:space="preserve">SUA03        </t>
  </si>
  <si>
    <t xml:space="preserve">SUA04        </t>
  </si>
  <si>
    <t xml:space="preserve">SUA05        </t>
  </si>
  <si>
    <t xml:space="preserve">SUA06        </t>
  </si>
  <si>
    <t xml:space="preserve">SUA07        </t>
  </si>
  <si>
    <t xml:space="preserve">SUA08        </t>
  </si>
  <si>
    <t xml:space="preserve">SUA09        </t>
  </si>
  <si>
    <t xml:space="preserve">SI01         </t>
  </si>
  <si>
    <t xml:space="preserve">SI02         </t>
  </si>
  <si>
    <t xml:space="preserve">SI03         </t>
  </si>
  <si>
    <t xml:space="preserve">SI04         </t>
  </si>
  <si>
    <t xml:space="preserve">SI05         </t>
  </si>
  <si>
    <t xml:space="preserve">SI06         </t>
  </si>
  <si>
    <t xml:space="preserve">SI07         </t>
  </si>
  <si>
    <t xml:space="preserve">SI08         </t>
  </si>
  <si>
    <t>Pintura intumescente EI30 en correas</t>
  </si>
  <si>
    <t xml:space="preserve">SA01         </t>
  </si>
  <si>
    <t xml:space="preserve">SA02         </t>
  </si>
  <si>
    <t xml:space="preserve">SA03         </t>
  </si>
  <si>
    <t xml:space="preserve">SA04         </t>
  </si>
  <si>
    <t xml:space="preserve">SA05         </t>
  </si>
  <si>
    <t xml:space="preserve">SA06         </t>
  </si>
  <si>
    <t xml:space="preserve">SA07         </t>
  </si>
  <si>
    <t xml:space="preserve">SA08         </t>
  </si>
  <si>
    <t xml:space="preserve">SA09         </t>
  </si>
  <si>
    <t xml:space="preserve">SA10         </t>
  </si>
  <si>
    <t xml:space="preserve">SA11         </t>
  </si>
  <si>
    <t>Estudio de Concentración de Gas Radón en el Edificio</t>
  </si>
  <si>
    <t xml:space="preserve">R01          </t>
  </si>
  <si>
    <t xml:space="preserve">M01          </t>
  </si>
  <si>
    <t xml:space="preserve">M02          </t>
  </si>
  <si>
    <t xml:space="preserve">M03          </t>
  </si>
  <si>
    <t>CAPÍTULO</t>
  </si>
  <si>
    <t>NOMBRE</t>
  </si>
  <si>
    <t>DOC. BÁSICO DE REFERENCIA</t>
  </si>
  <si>
    <t>FORMATO CÓDIGO PARTIDA</t>
  </si>
  <si>
    <t>CRITERIO NOMENCLATURA</t>
  </si>
  <si>
    <t>HE</t>
  </si>
  <si>
    <t>E(xx)</t>
  </si>
  <si>
    <t>E (Energía)</t>
  </si>
  <si>
    <t>SUA</t>
  </si>
  <si>
    <t>SUA(xx)</t>
  </si>
  <si>
    <t>SUA (Seguridad y Accesibilidad)</t>
  </si>
  <si>
    <t>SI</t>
  </si>
  <si>
    <t>SI(xx)</t>
  </si>
  <si>
    <t>SI (Seguridad Incendios)</t>
  </si>
  <si>
    <t>SA</t>
  </si>
  <si>
    <t>SA(xx)</t>
  </si>
  <si>
    <t>SA (Salubridad)</t>
  </si>
  <si>
    <t>R</t>
  </si>
  <si>
    <t>R(xx)</t>
  </si>
  <si>
    <t>R (Ruido)</t>
  </si>
  <si>
    <t>M</t>
  </si>
  <si>
    <t>M(xx)</t>
  </si>
  <si>
    <t>M (Mantenimiento)</t>
  </si>
  <si>
    <t>(xx) es número ordinal de partida. No confundir con apatado del Documento Básico correspondiente.</t>
  </si>
  <si>
    <t xml:space="preserve">PLAN DE ACTUACIONES LEEX. COAATM.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</si>
</sst>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49" fontId="3" fillId="0" borderId="0" xfId="0" applyNumberFormat="1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4" fontId="0" fillId="0" borderId="0" xfId="0" applyNumberFormat="1" applyFill="1" applyBorder="1" applyAlignment="1"/>
    <xf numFmtId="0" fontId="0" fillId="0" borderId="1" xfId="0" applyFill="1" applyBorder="1" applyAlignment="1"/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9" fontId="0" fillId="0" borderId="1" xfId="1" applyFont="1" applyFill="1" applyBorder="1" applyAlignment="1"/>
    <xf numFmtId="49" fontId="5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49" fontId="6" fillId="5" borderId="0" xfId="0" applyNumberFormat="1" applyFont="1" applyFill="1" applyAlignment="1">
      <alignment horizontal="left"/>
    </xf>
    <xf numFmtId="4" fontId="6" fillId="5" borderId="0" xfId="0" applyNumberFormat="1" applyFont="1" applyFill="1"/>
    <xf numFmtId="0" fontId="2" fillId="0" borderId="0" xfId="0" applyFont="1" applyAlignment="1">
      <alignment horizontal="left"/>
    </xf>
    <xf numFmtId="49" fontId="0" fillId="0" borderId="0" xfId="0" applyNumberFormat="1" applyFill="1" applyAlignment="1">
      <alignment horizontal="left"/>
    </xf>
    <xf numFmtId="4" fontId="0" fillId="0" borderId="0" xfId="0" applyNumberFormat="1" applyFill="1"/>
    <xf numFmtId="0" fontId="6" fillId="5" borderId="0" xfId="0" applyFont="1" applyFill="1"/>
    <xf numFmtId="49" fontId="0" fillId="0" borderId="0" xfId="0" applyNumberFormat="1"/>
    <xf numFmtId="4" fontId="6" fillId="0" borderId="0" xfId="0" applyNumberFormat="1" applyFont="1" applyFill="1"/>
    <xf numFmtId="0" fontId="6" fillId="0" borderId="0" xfId="0" applyFont="1"/>
    <xf numFmtId="4" fontId="6" fillId="0" borderId="0" xfId="0" applyNumberFormat="1" applyFont="1" applyFill="1" applyBorder="1" applyAlignment="1"/>
    <xf numFmtId="4" fontId="7" fillId="5" borderId="0" xfId="0" applyNumberFormat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ACUO\0007%20CLIENTES%20EXACUO\100062%20COAATM\2&#170;%20ENTREGA%2012-03-2022\EDITABLES\PLAN%20DE%20ACTUACI&#211;N.%20POGRAMACI&#211;N%20Y%20PRIORIZACI&#211;N.%20ENTREGA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EADO"/>
      <sheetName val="LEYENDA"/>
    </sheetNames>
    <sheetDataSet>
      <sheetData sheetId="0">
        <row r="4">
          <cell r="A4" t="str">
            <v xml:space="preserve">01           </v>
          </cell>
          <cell r="D4" t="str">
            <v>MEDIDAS DE MEJORA ENERGÉTICA EN BASE CEXv2.3 RESIDENCIAL</v>
          </cell>
        </row>
        <row r="13">
          <cell r="A13" t="str">
            <v xml:space="preserve">02           </v>
          </cell>
          <cell r="D13" t="str">
            <v>MEDIDAS DE MEJORA ENERGÉTICA EN BASE CEXv2.3 NO RESIDENCIAL</v>
          </cell>
        </row>
        <row r="17">
          <cell r="A17" t="str">
            <v xml:space="preserve">03           </v>
          </cell>
          <cell r="D17" t="str">
            <v>MEDIDAS DE MEJORA SEGURIDAD DE UTLIZACIÓN Y ACCESIBILIDAD</v>
          </cell>
        </row>
        <row r="28">
          <cell r="A28" t="str">
            <v xml:space="preserve">04           </v>
          </cell>
          <cell r="D28" t="str">
            <v>MEDIDAS DE MEJORA SEGURIDAD EN CASO DE INCENDIOS</v>
          </cell>
        </row>
        <row r="38">
          <cell r="A38" t="str">
            <v xml:space="preserve">05           </v>
          </cell>
          <cell r="D38" t="str">
            <v>MEDIDAS DE MEJORA EN SALUBRIDAD</v>
          </cell>
        </row>
        <row r="51">
          <cell r="A51" t="str">
            <v xml:space="preserve">06           </v>
          </cell>
          <cell r="D51" t="str">
            <v>MEDIDAS DE PROTECCIÓN CONTRA EL RUIDO</v>
          </cell>
        </row>
        <row r="54">
          <cell r="A54" t="str">
            <v xml:space="preserve">07           </v>
          </cell>
          <cell r="D54" t="str">
            <v>MEDIDAS DERIVADAS DEL ESTADO ACTUAL DE MANTENIMIENTO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60"/>
  <sheetViews>
    <sheetView tabSelected="1" zoomScaleNormal="100" workbookViewId="0">
      <pane xSplit="4" ySplit="3" topLeftCell="G25" activePane="bottomRight" state="frozen"/>
      <selection pane="topRight" activeCell="E1" sqref="E1"/>
      <selection pane="bottomLeft" activeCell="A4" sqref="A4"/>
      <selection pane="bottomRight" activeCell="J32" sqref="J32:J36"/>
    </sheetView>
  </sheetViews>
  <sheetFormatPr baseColWidth="10" defaultColWidth="11.44140625" defaultRowHeight="14.4" x14ac:dyDescent="0.3"/>
  <cols>
    <col min="1" max="3" width="11.44140625" style="1"/>
    <col min="4" max="4" width="62.109375" style="1" bestFit="1" customWidth="1"/>
    <col min="5" max="5" width="10.109375" style="1" bestFit="1" customWidth="1"/>
    <col min="6" max="8" width="12.109375" style="1" customWidth="1"/>
    <col min="9" max="9" width="12.109375" style="1" hidden="1" customWidth="1"/>
    <col min="10" max="11" width="12.109375" style="1" customWidth="1"/>
    <col min="12" max="16384" width="11.44140625" style="1"/>
  </cols>
  <sheetData>
    <row r="1" spans="1:11" ht="15" x14ac:dyDescent="0.3">
      <c r="A1" s="2" t="s">
        <v>148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9.05" thickBot="1" x14ac:dyDescent="0.4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5.6" x14ac:dyDescent="0.3">
      <c r="A3" s="16" t="s">
        <v>1</v>
      </c>
      <c r="B3" s="16" t="s">
        <v>2</v>
      </c>
      <c r="C3" s="16" t="s">
        <v>3</v>
      </c>
      <c r="D3" s="16" t="s">
        <v>4</v>
      </c>
      <c r="E3" s="17" t="s">
        <v>5</v>
      </c>
      <c r="F3" s="11" t="s">
        <v>60</v>
      </c>
      <c r="G3" s="11" t="s">
        <v>58</v>
      </c>
      <c r="H3" s="11" t="s">
        <v>59</v>
      </c>
      <c r="I3" s="12" t="s">
        <v>61</v>
      </c>
      <c r="J3" s="13" t="s">
        <v>62</v>
      </c>
      <c r="K3" s="14" t="s">
        <v>63</v>
      </c>
    </row>
    <row r="4" spans="1:11" x14ac:dyDescent="0.3">
      <c r="A4" s="18" t="s">
        <v>6</v>
      </c>
      <c r="B4" s="18" t="s">
        <v>7</v>
      </c>
      <c r="C4" s="18" t="s">
        <v>8</v>
      </c>
      <c r="D4" s="18" t="s">
        <v>72</v>
      </c>
      <c r="E4" s="19">
        <f>SUM(E5:E11)</f>
        <v>113321.5</v>
      </c>
      <c r="F4" s="19"/>
      <c r="G4" s="19"/>
      <c r="H4" s="19"/>
      <c r="I4" s="19">
        <f>SUM(I5:I11)</f>
        <v>68876.5</v>
      </c>
      <c r="J4" s="28">
        <f t="shared" ref="J4:K4" si="0">SUM(J5:J11)</f>
        <v>44445</v>
      </c>
      <c r="K4" s="19">
        <f t="shared" si="0"/>
        <v>0</v>
      </c>
    </row>
    <row r="5" spans="1:11" x14ac:dyDescent="0.3">
      <c r="A5" s="21" t="s">
        <v>73</v>
      </c>
      <c r="B5" s="21" t="s">
        <v>9</v>
      </c>
      <c r="C5" s="21" t="s">
        <v>12</v>
      </c>
      <c r="D5" s="21" t="s">
        <v>74</v>
      </c>
      <c r="E5" s="22">
        <v>20700</v>
      </c>
      <c r="F5" s="22">
        <v>4</v>
      </c>
      <c r="G5" s="22" t="s">
        <v>64</v>
      </c>
      <c r="H5" s="22" t="s">
        <v>66</v>
      </c>
      <c r="I5" s="22">
        <f>+E5</f>
        <v>20700</v>
      </c>
      <c r="J5" s="22"/>
      <c r="K5" s="22"/>
    </row>
    <row r="6" spans="1:11" x14ac:dyDescent="0.3">
      <c r="A6" s="21" t="s">
        <v>75</v>
      </c>
      <c r="B6" s="21" t="s">
        <v>9</v>
      </c>
      <c r="C6" s="21" t="s">
        <v>10</v>
      </c>
      <c r="D6" s="21" t="s">
        <v>76</v>
      </c>
      <c r="E6" s="22">
        <v>7415</v>
      </c>
      <c r="F6" s="22">
        <v>3</v>
      </c>
      <c r="G6" s="22" t="s">
        <v>64</v>
      </c>
      <c r="H6" s="22" t="s">
        <v>65</v>
      </c>
      <c r="I6" s="22">
        <f>+E6</f>
        <v>7415</v>
      </c>
      <c r="J6" s="22"/>
      <c r="K6" s="22"/>
    </row>
    <row r="7" spans="1:11" x14ac:dyDescent="0.3">
      <c r="A7" s="21" t="s">
        <v>77</v>
      </c>
      <c r="B7" s="21" t="s">
        <v>9</v>
      </c>
      <c r="C7" s="21" t="s">
        <v>10</v>
      </c>
      <c r="D7" s="21" t="s">
        <v>78</v>
      </c>
      <c r="E7" s="22">
        <v>40761.5</v>
      </c>
      <c r="F7" s="22">
        <v>5</v>
      </c>
      <c r="G7" s="22" t="s">
        <v>64</v>
      </c>
      <c r="H7" s="22" t="s">
        <v>70</v>
      </c>
      <c r="I7" s="22">
        <f>+E7</f>
        <v>40761.5</v>
      </c>
      <c r="J7" s="22"/>
      <c r="K7" s="22"/>
    </row>
    <row r="8" spans="1:11" x14ac:dyDescent="0.3">
      <c r="A8" s="21" t="s">
        <v>79</v>
      </c>
      <c r="B8" s="21" t="s">
        <v>9</v>
      </c>
      <c r="C8" s="21" t="s">
        <v>3</v>
      </c>
      <c r="D8" s="21" t="s">
        <v>80</v>
      </c>
      <c r="E8" s="22">
        <v>14520</v>
      </c>
      <c r="F8" s="22">
        <v>4</v>
      </c>
      <c r="G8" s="22" t="s">
        <v>64</v>
      </c>
      <c r="H8" s="22" t="s">
        <v>65</v>
      </c>
      <c r="I8" s="22"/>
      <c r="J8" s="25">
        <f>+E8</f>
        <v>14520</v>
      </c>
      <c r="K8" s="22"/>
    </row>
    <row r="9" spans="1:11" ht="15" x14ac:dyDescent="0.3">
      <c r="A9" s="21" t="s">
        <v>81</v>
      </c>
      <c r="B9" s="21" t="s">
        <v>9</v>
      </c>
      <c r="C9" s="21" t="s">
        <v>12</v>
      </c>
      <c r="D9" s="21" t="s">
        <v>13</v>
      </c>
      <c r="E9" s="22">
        <v>9000</v>
      </c>
      <c r="F9" s="22">
        <v>3</v>
      </c>
      <c r="G9" s="22" t="s">
        <v>64</v>
      </c>
      <c r="H9" s="22" t="s">
        <v>67</v>
      </c>
      <c r="I9" s="22"/>
      <c r="J9" s="25">
        <f>+E9</f>
        <v>9000</v>
      </c>
      <c r="K9" s="22"/>
    </row>
    <row r="10" spans="1:11" x14ac:dyDescent="0.3">
      <c r="A10" s="21" t="s">
        <v>82</v>
      </c>
      <c r="B10" s="21" t="s">
        <v>9</v>
      </c>
      <c r="C10" s="21" t="s">
        <v>3</v>
      </c>
      <c r="D10" s="21" t="s">
        <v>83</v>
      </c>
      <c r="E10" s="22">
        <v>13500</v>
      </c>
      <c r="F10" s="22">
        <v>4</v>
      </c>
      <c r="G10" s="22" t="s">
        <v>64</v>
      </c>
      <c r="H10" s="22" t="s">
        <v>65</v>
      </c>
      <c r="I10" s="22"/>
      <c r="J10" s="25">
        <f>+E10</f>
        <v>13500</v>
      </c>
      <c r="K10" s="22"/>
    </row>
    <row r="11" spans="1:11" x14ac:dyDescent="0.3">
      <c r="A11" s="21" t="s">
        <v>84</v>
      </c>
      <c r="B11" s="21" t="s">
        <v>9</v>
      </c>
      <c r="C11" s="21" t="s">
        <v>10</v>
      </c>
      <c r="D11" s="21" t="s">
        <v>11</v>
      </c>
      <c r="E11" s="22">
        <v>7425</v>
      </c>
      <c r="F11" s="22">
        <v>3</v>
      </c>
      <c r="G11" s="22" t="s">
        <v>64</v>
      </c>
      <c r="H11" s="22" t="s">
        <v>66</v>
      </c>
      <c r="I11" s="22"/>
      <c r="J11" s="25">
        <f>+E11</f>
        <v>7425</v>
      </c>
      <c r="K11" s="22"/>
    </row>
    <row r="12" spans="1:11" ht="10.050000000000001" customHeight="1" x14ac:dyDescent="0.3">
      <c r="A12" s="20"/>
      <c r="B12" s="20"/>
      <c r="C12" s="20"/>
      <c r="D12" s="20"/>
    </row>
    <row r="13" spans="1:11" x14ac:dyDescent="0.3">
      <c r="A13" s="18" t="s">
        <v>14</v>
      </c>
      <c r="B13" s="18" t="s">
        <v>7</v>
      </c>
      <c r="C13" s="18" t="s">
        <v>8</v>
      </c>
      <c r="D13" s="18" t="s">
        <v>85</v>
      </c>
      <c r="E13" s="19">
        <f>SUM(E14:E15)</f>
        <v>13151.52</v>
      </c>
      <c r="F13" s="19"/>
      <c r="G13" s="19"/>
      <c r="H13" s="19"/>
      <c r="I13" s="19">
        <f t="shared" ref="I13:K13" si="1">SUM(I14:I15)</f>
        <v>0</v>
      </c>
      <c r="J13" s="28">
        <f t="shared" si="1"/>
        <v>13151.52</v>
      </c>
      <c r="K13" s="19">
        <f t="shared" si="1"/>
        <v>0</v>
      </c>
    </row>
    <row r="14" spans="1:11" x14ac:dyDescent="0.3">
      <c r="A14" s="21" t="s">
        <v>86</v>
      </c>
      <c r="B14" s="21" t="s">
        <v>9</v>
      </c>
      <c r="C14" s="21" t="s">
        <v>12</v>
      </c>
      <c r="D14" s="21" t="s">
        <v>87</v>
      </c>
      <c r="E14" s="22">
        <v>2871</v>
      </c>
      <c r="F14" s="22">
        <v>4</v>
      </c>
      <c r="G14" s="22" t="s">
        <v>64</v>
      </c>
      <c r="H14" s="22" t="s">
        <v>69</v>
      </c>
      <c r="I14" s="22"/>
      <c r="J14" s="25">
        <f t="shared" ref="J14:J15" si="2">+E14</f>
        <v>2871</v>
      </c>
      <c r="K14" s="22"/>
    </row>
    <row r="15" spans="1:11" x14ac:dyDescent="0.3">
      <c r="A15" s="21" t="s">
        <v>88</v>
      </c>
      <c r="B15" s="21" t="s">
        <v>9</v>
      </c>
      <c r="C15" s="21" t="s">
        <v>12</v>
      </c>
      <c r="D15" s="21" t="s">
        <v>89</v>
      </c>
      <c r="E15" s="22">
        <v>10280.52</v>
      </c>
      <c r="F15" s="22">
        <v>4</v>
      </c>
      <c r="G15" s="22" t="s">
        <v>64</v>
      </c>
      <c r="H15" s="22" t="s">
        <v>69</v>
      </c>
      <c r="I15" s="22"/>
      <c r="J15" s="25">
        <f t="shared" si="2"/>
        <v>10280.52</v>
      </c>
      <c r="K15" s="22"/>
    </row>
    <row r="16" spans="1:11" ht="10.050000000000001" customHeight="1" x14ac:dyDescent="0.3">
      <c r="A16" s="20"/>
      <c r="B16" s="20"/>
      <c r="C16" s="20"/>
      <c r="D16" s="20"/>
    </row>
    <row r="17" spans="1:12" x14ac:dyDescent="0.3">
      <c r="A17" s="18" t="s">
        <v>15</v>
      </c>
      <c r="B17" s="18" t="s">
        <v>7</v>
      </c>
      <c r="C17" s="18" t="s">
        <v>8</v>
      </c>
      <c r="D17" s="18" t="s">
        <v>17</v>
      </c>
      <c r="E17" s="19">
        <f>SUM(E18:E26)</f>
        <v>38560</v>
      </c>
      <c r="F17" s="19"/>
      <c r="G17" s="19"/>
      <c r="H17" s="19"/>
      <c r="I17" s="19">
        <f>SUM(I18:I26)</f>
        <v>4060</v>
      </c>
      <c r="J17" s="19">
        <f t="shared" ref="J17:K17" si="3">SUM(J18:J26)</f>
        <v>9500</v>
      </c>
      <c r="K17" s="19">
        <f t="shared" si="3"/>
        <v>25000</v>
      </c>
    </row>
    <row r="18" spans="1:12" x14ac:dyDescent="0.3">
      <c r="A18" s="21" t="s">
        <v>90</v>
      </c>
      <c r="B18" s="21" t="s">
        <v>9</v>
      </c>
      <c r="C18" s="21" t="s">
        <v>18</v>
      </c>
      <c r="D18" s="21" t="s">
        <v>19</v>
      </c>
      <c r="E18" s="22">
        <v>360</v>
      </c>
      <c r="F18" s="22">
        <v>1</v>
      </c>
      <c r="G18" s="22" t="s">
        <v>64</v>
      </c>
      <c r="H18" s="22" t="s">
        <v>68</v>
      </c>
      <c r="I18" s="22">
        <f>+E18</f>
        <v>360</v>
      </c>
      <c r="J18" s="22"/>
      <c r="K18" s="22"/>
    </row>
    <row r="19" spans="1:12" x14ac:dyDescent="0.3">
      <c r="A19" s="21" t="s">
        <v>91</v>
      </c>
      <c r="B19" s="21" t="s">
        <v>9</v>
      </c>
      <c r="C19" s="21" t="s">
        <v>12</v>
      </c>
      <c r="D19" s="21" t="s">
        <v>20</v>
      </c>
      <c r="E19" s="22">
        <v>500</v>
      </c>
      <c r="F19" s="22">
        <v>1</v>
      </c>
      <c r="G19" s="22" t="s">
        <v>65</v>
      </c>
      <c r="H19" s="22" t="s">
        <v>69</v>
      </c>
      <c r="I19" s="22"/>
      <c r="J19" s="25">
        <f>+E19</f>
        <v>500</v>
      </c>
      <c r="K19" s="22"/>
    </row>
    <row r="20" spans="1:12" x14ac:dyDescent="0.3">
      <c r="A20" s="21" t="s">
        <v>92</v>
      </c>
      <c r="B20" s="21" t="s">
        <v>9</v>
      </c>
      <c r="C20" s="21" t="s">
        <v>12</v>
      </c>
      <c r="D20" s="21" t="s">
        <v>21</v>
      </c>
      <c r="E20" s="22">
        <v>800</v>
      </c>
      <c r="F20" s="22">
        <v>2</v>
      </c>
      <c r="G20" s="22" t="s">
        <v>64</v>
      </c>
      <c r="H20" s="22" t="s">
        <v>67</v>
      </c>
      <c r="I20" s="22">
        <f>+E20</f>
        <v>800</v>
      </c>
      <c r="J20" s="25"/>
      <c r="K20" s="22"/>
    </row>
    <row r="21" spans="1:12" x14ac:dyDescent="0.3">
      <c r="A21" s="21" t="s">
        <v>93</v>
      </c>
      <c r="B21" s="21" t="s">
        <v>9</v>
      </c>
      <c r="C21" s="21" t="s">
        <v>12</v>
      </c>
      <c r="D21" s="21" t="s">
        <v>22</v>
      </c>
      <c r="E21" s="22">
        <v>7000</v>
      </c>
      <c r="F21" s="22">
        <v>3</v>
      </c>
      <c r="G21" s="22" t="s">
        <v>64</v>
      </c>
      <c r="H21" s="22" t="s">
        <v>66</v>
      </c>
      <c r="I21" s="22"/>
      <c r="J21" s="25">
        <f>+E21</f>
        <v>7000</v>
      </c>
      <c r="K21" s="22"/>
    </row>
    <row r="22" spans="1:12" ht="15" x14ac:dyDescent="0.3">
      <c r="A22" s="21" t="s">
        <v>94</v>
      </c>
      <c r="B22" s="21" t="s">
        <v>9</v>
      </c>
      <c r="C22" s="21" t="s">
        <v>18</v>
      </c>
      <c r="D22" s="21" t="s">
        <v>23</v>
      </c>
      <c r="E22" s="22">
        <v>1600</v>
      </c>
      <c r="F22" s="22">
        <v>3</v>
      </c>
      <c r="G22" s="22" t="s">
        <v>64</v>
      </c>
      <c r="H22" s="22" t="s">
        <v>67</v>
      </c>
      <c r="I22" s="22">
        <f>+E22</f>
        <v>1600</v>
      </c>
      <c r="J22" s="25"/>
      <c r="K22" s="22"/>
    </row>
    <row r="23" spans="1:12" ht="15" x14ac:dyDescent="0.3">
      <c r="A23" s="21" t="s">
        <v>95</v>
      </c>
      <c r="B23" s="21" t="s">
        <v>9</v>
      </c>
      <c r="C23" s="21" t="s">
        <v>18</v>
      </c>
      <c r="D23" s="21" t="s">
        <v>24</v>
      </c>
      <c r="E23" s="22">
        <v>600</v>
      </c>
      <c r="F23" s="22">
        <v>2</v>
      </c>
      <c r="G23" s="22" t="s">
        <v>64</v>
      </c>
      <c r="H23" s="22" t="s">
        <v>67</v>
      </c>
      <c r="I23" s="22">
        <f>+E23</f>
        <v>600</v>
      </c>
      <c r="J23" s="25"/>
      <c r="K23" s="22"/>
    </row>
    <row r="24" spans="1:12" ht="15" x14ac:dyDescent="0.3">
      <c r="A24" s="21" t="s">
        <v>96</v>
      </c>
      <c r="B24" s="21" t="s">
        <v>9</v>
      </c>
      <c r="C24" s="21" t="s">
        <v>18</v>
      </c>
      <c r="D24" s="21" t="s">
        <v>25</v>
      </c>
      <c r="E24" s="22">
        <v>700</v>
      </c>
      <c r="F24" s="22">
        <v>2</v>
      </c>
      <c r="G24" s="22" t="s">
        <v>64</v>
      </c>
      <c r="H24" s="22" t="s">
        <v>67</v>
      </c>
      <c r="I24" s="22">
        <f>+E24</f>
        <v>700</v>
      </c>
      <c r="J24" s="25"/>
      <c r="K24" s="22"/>
    </row>
    <row r="25" spans="1:12" ht="15" x14ac:dyDescent="0.3">
      <c r="A25" s="21" t="s">
        <v>97</v>
      </c>
      <c r="B25" s="21" t="s">
        <v>9</v>
      </c>
      <c r="C25" s="21" t="s">
        <v>18</v>
      </c>
      <c r="D25" s="21" t="s">
        <v>26</v>
      </c>
      <c r="E25" s="22">
        <v>25000</v>
      </c>
      <c r="F25" s="22">
        <v>5</v>
      </c>
      <c r="G25" s="22" t="s">
        <v>65</v>
      </c>
      <c r="H25" s="22" t="s">
        <v>70</v>
      </c>
      <c r="I25" s="22"/>
      <c r="J25" s="25"/>
      <c r="K25" s="22">
        <f>+E25</f>
        <v>25000</v>
      </c>
    </row>
    <row r="26" spans="1:12" x14ac:dyDescent="0.3">
      <c r="A26" s="21" t="s">
        <v>98</v>
      </c>
      <c r="B26" s="21" t="s">
        <v>9</v>
      </c>
      <c r="C26" s="21" t="s">
        <v>18</v>
      </c>
      <c r="D26" s="21" t="s">
        <v>27</v>
      </c>
      <c r="E26" s="22">
        <v>2000</v>
      </c>
      <c r="F26" s="22">
        <v>3</v>
      </c>
      <c r="G26" s="22" t="s">
        <v>65</v>
      </c>
      <c r="H26" s="22" t="s">
        <v>67</v>
      </c>
      <c r="I26" s="22"/>
      <c r="J26" s="25">
        <f>+E26</f>
        <v>2000</v>
      </c>
      <c r="K26" s="22"/>
    </row>
    <row r="27" spans="1:12" ht="10.050000000000001" customHeight="1" x14ac:dyDescent="0.3">
      <c r="A27" s="20"/>
      <c r="B27" s="20"/>
      <c r="C27" s="20"/>
      <c r="D27" s="20"/>
    </row>
    <row r="28" spans="1:12" x14ac:dyDescent="0.3">
      <c r="A28" s="18" t="s">
        <v>16</v>
      </c>
      <c r="B28" s="18" t="s">
        <v>7</v>
      </c>
      <c r="C28" s="18" t="s">
        <v>8</v>
      </c>
      <c r="D28" s="18" t="s">
        <v>29</v>
      </c>
      <c r="E28" s="19">
        <f>SUM(E29:E36)</f>
        <v>16860</v>
      </c>
      <c r="F28" s="19"/>
      <c r="G28" s="19"/>
      <c r="H28" s="19"/>
      <c r="I28" s="19">
        <f t="shared" ref="I28:K28" si="4">SUM(I29:I36)</f>
        <v>1800</v>
      </c>
      <c r="J28" s="19">
        <f t="shared" si="4"/>
        <v>0</v>
      </c>
      <c r="K28" s="19">
        <f t="shared" si="4"/>
        <v>8250</v>
      </c>
    </row>
    <row r="29" spans="1:12" x14ac:dyDescent="0.3">
      <c r="A29" s="21" t="s">
        <v>99</v>
      </c>
      <c r="B29" s="21" t="s">
        <v>9</v>
      </c>
      <c r="C29" s="21" t="s">
        <v>12</v>
      </c>
      <c r="D29" s="21" t="s">
        <v>30</v>
      </c>
      <c r="E29" s="22">
        <v>7350</v>
      </c>
      <c r="F29" s="6">
        <v>3</v>
      </c>
      <c r="G29" s="6" t="s">
        <v>71</v>
      </c>
      <c r="H29" s="6" t="s">
        <v>67</v>
      </c>
      <c r="I29" s="6"/>
      <c r="J29" s="6"/>
      <c r="K29" s="6">
        <f>+E29</f>
        <v>7350</v>
      </c>
      <c r="L29" s="6"/>
    </row>
    <row r="30" spans="1:12" x14ac:dyDescent="0.3">
      <c r="A30" s="21" t="s">
        <v>100</v>
      </c>
      <c r="B30" s="21" t="s">
        <v>9</v>
      </c>
      <c r="C30" s="21" t="s">
        <v>12</v>
      </c>
      <c r="D30" s="21" t="s">
        <v>31</v>
      </c>
      <c r="E30" s="22">
        <v>400</v>
      </c>
      <c r="F30" s="6">
        <v>1</v>
      </c>
      <c r="G30" s="6" t="s">
        <v>71</v>
      </c>
      <c r="H30" s="6" t="s">
        <v>67</v>
      </c>
      <c r="I30" s="6"/>
      <c r="J30" s="6"/>
      <c r="K30" s="6">
        <f>+E30</f>
        <v>400</v>
      </c>
      <c r="L30" s="6"/>
    </row>
    <row r="31" spans="1:12" ht="15" x14ac:dyDescent="0.3">
      <c r="A31" s="21" t="s">
        <v>101</v>
      </c>
      <c r="B31" s="21" t="s">
        <v>9</v>
      </c>
      <c r="C31" s="21" t="s">
        <v>18</v>
      </c>
      <c r="D31" s="21" t="s">
        <v>32</v>
      </c>
      <c r="E31" s="22">
        <v>500</v>
      </c>
      <c r="F31" s="6">
        <v>1</v>
      </c>
      <c r="G31" s="6" t="s">
        <v>71</v>
      </c>
      <c r="H31" s="6" t="s">
        <v>67</v>
      </c>
      <c r="I31" s="6"/>
      <c r="J31" s="6"/>
      <c r="K31" s="6">
        <f>+E31</f>
        <v>500</v>
      </c>
      <c r="L31" s="6"/>
    </row>
    <row r="32" spans="1:12" x14ac:dyDescent="0.3">
      <c r="A32" s="21" t="s">
        <v>102</v>
      </c>
      <c r="B32" s="21" t="s">
        <v>9</v>
      </c>
      <c r="C32" s="21" t="s">
        <v>18</v>
      </c>
      <c r="D32" s="21" t="s">
        <v>33</v>
      </c>
      <c r="E32" s="22">
        <v>1800</v>
      </c>
      <c r="F32" s="6">
        <v>3</v>
      </c>
      <c r="G32" s="6" t="s">
        <v>64</v>
      </c>
      <c r="H32" s="6" t="s">
        <v>67</v>
      </c>
      <c r="I32" s="6">
        <f>+E32</f>
        <v>1800</v>
      </c>
      <c r="J32" s="6"/>
      <c r="K32" s="6"/>
      <c r="L32" s="6"/>
    </row>
    <row r="33" spans="1:12" x14ac:dyDescent="0.3">
      <c r="A33" s="21" t="s">
        <v>103</v>
      </c>
      <c r="B33" s="21" t="s">
        <v>9</v>
      </c>
      <c r="C33" s="21" t="s">
        <v>12</v>
      </c>
      <c r="D33" s="21" t="s">
        <v>34</v>
      </c>
      <c r="E33" s="22">
        <v>1200</v>
      </c>
      <c r="F33" s="6">
        <v>3</v>
      </c>
      <c r="G33" s="6" t="s">
        <v>65</v>
      </c>
      <c r="H33" s="6" t="s">
        <v>65</v>
      </c>
      <c r="I33" s="6"/>
      <c r="J33" s="6"/>
      <c r="K33" s="6"/>
      <c r="L33" s="6"/>
    </row>
    <row r="34" spans="1:12" x14ac:dyDescent="0.3">
      <c r="A34" s="21" t="s">
        <v>104</v>
      </c>
      <c r="B34" s="21" t="s">
        <v>9</v>
      </c>
      <c r="C34" s="21" t="s">
        <v>35</v>
      </c>
      <c r="D34" s="21" t="s">
        <v>36</v>
      </c>
      <c r="E34" s="22">
        <v>1110</v>
      </c>
      <c r="F34" s="6">
        <v>3</v>
      </c>
      <c r="G34" s="6" t="s">
        <v>65</v>
      </c>
      <c r="H34" s="6" t="s">
        <v>65</v>
      </c>
      <c r="I34" s="6"/>
      <c r="J34" s="6"/>
      <c r="K34" s="6"/>
      <c r="L34" s="6"/>
    </row>
    <row r="35" spans="1:12" x14ac:dyDescent="0.3">
      <c r="A35" s="21" t="s">
        <v>105</v>
      </c>
      <c r="B35" s="21" t="s">
        <v>9</v>
      </c>
      <c r="C35" s="21" t="s">
        <v>18</v>
      </c>
      <c r="D35" s="21" t="s">
        <v>37</v>
      </c>
      <c r="E35" s="22">
        <v>2500</v>
      </c>
      <c r="F35" s="6">
        <v>3</v>
      </c>
      <c r="G35" s="6" t="s">
        <v>65</v>
      </c>
      <c r="H35" s="6" t="s">
        <v>65</v>
      </c>
      <c r="I35" s="6"/>
      <c r="J35" s="6"/>
      <c r="K35" s="6"/>
      <c r="L35" s="6"/>
    </row>
    <row r="36" spans="1:12" x14ac:dyDescent="0.3">
      <c r="A36" s="21" t="s">
        <v>106</v>
      </c>
      <c r="B36" s="21" t="s">
        <v>9</v>
      </c>
      <c r="C36" s="21" t="s">
        <v>18</v>
      </c>
      <c r="D36" s="21" t="s">
        <v>107</v>
      </c>
      <c r="E36" s="22">
        <v>2000</v>
      </c>
      <c r="F36" s="6">
        <v>2</v>
      </c>
      <c r="G36" s="6" t="s">
        <v>64</v>
      </c>
      <c r="H36" s="6" t="s">
        <v>69</v>
      </c>
      <c r="I36" s="6"/>
      <c r="J36" s="6"/>
      <c r="K36" s="6"/>
    </row>
    <row r="37" spans="1:12" ht="10.050000000000001" customHeight="1" x14ac:dyDescent="0.3">
      <c r="A37" s="20"/>
      <c r="B37" s="20"/>
      <c r="C37" s="20"/>
      <c r="D37" s="20"/>
    </row>
    <row r="38" spans="1:12" x14ac:dyDescent="0.3">
      <c r="A38" s="18" t="s">
        <v>28</v>
      </c>
      <c r="B38" s="18" t="s">
        <v>7</v>
      </c>
      <c r="C38" s="18" t="s">
        <v>8</v>
      </c>
      <c r="D38" s="18" t="s">
        <v>39</v>
      </c>
      <c r="E38" s="19">
        <f>SUM(E39:E49)</f>
        <v>23602</v>
      </c>
      <c r="F38" s="19"/>
      <c r="G38" s="19"/>
      <c r="H38" s="19"/>
      <c r="I38" s="19">
        <f>SUM(I39:I49)</f>
        <v>16750</v>
      </c>
      <c r="J38" s="19">
        <f t="shared" ref="J38:K38" si="5">SUM(J39:J49)</f>
        <v>6252</v>
      </c>
      <c r="K38" s="19">
        <f t="shared" si="5"/>
        <v>600</v>
      </c>
    </row>
    <row r="39" spans="1:12" x14ac:dyDescent="0.3">
      <c r="A39" s="21" t="s">
        <v>108</v>
      </c>
      <c r="B39" s="21" t="s">
        <v>9</v>
      </c>
      <c r="C39" s="21" t="s">
        <v>18</v>
      </c>
      <c r="D39" s="21" t="s">
        <v>40</v>
      </c>
      <c r="E39" s="22">
        <v>5100</v>
      </c>
      <c r="F39" s="6">
        <v>3</v>
      </c>
      <c r="G39" s="6" t="s">
        <v>64</v>
      </c>
      <c r="H39" s="6" t="s">
        <v>67</v>
      </c>
      <c r="I39" s="6">
        <f>+E39</f>
        <v>5100</v>
      </c>
      <c r="J39" s="6"/>
      <c r="K39" s="6"/>
      <c r="L39" s="6"/>
    </row>
    <row r="40" spans="1:12" x14ac:dyDescent="0.3">
      <c r="A40" s="21" t="s">
        <v>109</v>
      </c>
      <c r="B40" s="21" t="s">
        <v>9</v>
      </c>
      <c r="C40" s="21" t="s">
        <v>18</v>
      </c>
      <c r="D40" s="21" t="s">
        <v>41</v>
      </c>
      <c r="E40" s="22">
        <v>300</v>
      </c>
      <c r="F40" s="6">
        <v>1</v>
      </c>
      <c r="G40" s="6" t="s">
        <v>65</v>
      </c>
      <c r="H40" s="6" t="s">
        <v>67</v>
      </c>
      <c r="I40" s="6"/>
      <c r="J40" s="6">
        <f>+E40</f>
        <v>300</v>
      </c>
      <c r="K40" s="6"/>
      <c r="L40" s="6"/>
    </row>
    <row r="41" spans="1:12" x14ac:dyDescent="0.3">
      <c r="A41" s="21" t="s">
        <v>110</v>
      </c>
      <c r="B41" s="21" t="s">
        <v>9</v>
      </c>
      <c r="C41" s="21" t="s">
        <v>18</v>
      </c>
      <c r="D41" s="21" t="s">
        <v>42</v>
      </c>
      <c r="E41" s="22">
        <v>600</v>
      </c>
      <c r="F41" s="6">
        <v>1</v>
      </c>
      <c r="G41" s="6" t="s">
        <v>71</v>
      </c>
      <c r="H41" s="6" t="s">
        <v>67</v>
      </c>
      <c r="I41" s="6"/>
      <c r="J41" s="6"/>
      <c r="K41" s="6">
        <f>+E41</f>
        <v>600</v>
      </c>
      <c r="L41" s="6"/>
    </row>
    <row r="42" spans="1:12" x14ac:dyDescent="0.3">
      <c r="A42" s="21" t="s">
        <v>111</v>
      </c>
      <c r="B42" s="21" t="s">
        <v>9</v>
      </c>
      <c r="C42" s="21" t="s">
        <v>18</v>
      </c>
      <c r="D42" s="21" t="s">
        <v>43</v>
      </c>
      <c r="E42" s="22">
        <v>950</v>
      </c>
      <c r="F42" s="6">
        <v>1</v>
      </c>
      <c r="G42" s="6" t="s">
        <v>64</v>
      </c>
      <c r="H42" s="6" t="s">
        <v>65</v>
      </c>
      <c r="I42" s="6">
        <f>+E42</f>
        <v>950</v>
      </c>
      <c r="J42" s="6"/>
      <c r="K42" s="6"/>
      <c r="L42" s="6"/>
    </row>
    <row r="43" spans="1:12" x14ac:dyDescent="0.3">
      <c r="A43" s="21" t="s">
        <v>112</v>
      </c>
      <c r="B43" s="21" t="s">
        <v>9</v>
      </c>
      <c r="C43" s="21" t="s">
        <v>35</v>
      </c>
      <c r="D43" s="21" t="s">
        <v>44</v>
      </c>
      <c r="E43" s="22">
        <v>5952</v>
      </c>
      <c r="F43" s="6">
        <v>3</v>
      </c>
      <c r="G43" s="6" t="s">
        <v>65</v>
      </c>
      <c r="H43" s="6" t="s">
        <v>66</v>
      </c>
      <c r="I43" s="6"/>
      <c r="J43" s="6">
        <f>+E43</f>
        <v>5952</v>
      </c>
      <c r="K43" s="6"/>
      <c r="L43" s="6"/>
    </row>
    <row r="44" spans="1:12" ht="15" x14ac:dyDescent="0.3">
      <c r="A44" s="21" t="s">
        <v>113</v>
      </c>
      <c r="B44" s="21" t="s">
        <v>9</v>
      </c>
      <c r="C44" s="21" t="s">
        <v>12</v>
      </c>
      <c r="D44" s="21" t="s">
        <v>45</v>
      </c>
      <c r="E44" s="22">
        <v>2975</v>
      </c>
      <c r="F44" s="6">
        <v>3</v>
      </c>
      <c r="G44" s="6" t="s">
        <v>64</v>
      </c>
      <c r="H44" s="6" t="s">
        <v>65</v>
      </c>
      <c r="I44" s="6">
        <f>+E44</f>
        <v>2975</v>
      </c>
      <c r="J44" s="6"/>
      <c r="K44" s="6"/>
      <c r="L44" s="6"/>
    </row>
    <row r="45" spans="1:12" x14ac:dyDescent="0.3">
      <c r="A45" s="21" t="s">
        <v>114</v>
      </c>
      <c r="B45" s="21" t="s">
        <v>9</v>
      </c>
      <c r="C45" s="21" t="s">
        <v>12</v>
      </c>
      <c r="D45" s="21" t="s">
        <v>46</v>
      </c>
      <c r="E45" s="22">
        <v>2805</v>
      </c>
      <c r="F45" s="6">
        <v>3</v>
      </c>
      <c r="G45" s="6" t="s">
        <v>64</v>
      </c>
      <c r="H45" s="6" t="s">
        <v>65</v>
      </c>
      <c r="I45" s="6">
        <f t="shared" ref="I45:I48" si="6">+E45</f>
        <v>2805</v>
      </c>
      <c r="J45" s="6"/>
      <c r="K45" s="6"/>
      <c r="L45" s="6"/>
    </row>
    <row r="46" spans="1:12" x14ac:dyDescent="0.3">
      <c r="A46" s="21" t="s">
        <v>115</v>
      </c>
      <c r="B46" s="21" t="s">
        <v>9</v>
      </c>
      <c r="C46" s="21" t="s">
        <v>12</v>
      </c>
      <c r="D46" s="21" t="s">
        <v>47</v>
      </c>
      <c r="E46" s="25">
        <v>3230</v>
      </c>
      <c r="F46" s="6">
        <v>3</v>
      </c>
      <c r="G46" s="6" t="s">
        <v>64</v>
      </c>
      <c r="H46" s="6" t="s">
        <v>65</v>
      </c>
      <c r="I46" s="27">
        <f t="shared" si="6"/>
        <v>3230</v>
      </c>
      <c r="J46" s="6"/>
      <c r="K46" s="6"/>
      <c r="L46" s="6"/>
    </row>
    <row r="47" spans="1:12" ht="15" x14ac:dyDescent="0.3">
      <c r="A47" s="21" t="s">
        <v>116</v>
      </c>
      <c r="B47" s="21" t="s">
        <v>9</v>
      </c>
      <c r="C47" s="21" t="s">
        <v>12</v>
      </c>
      <c r="D47" s="21" t="s">
        <v>48</v>
      </c>
      <c r="E47" s="25">
        <v>850</v>
      </c>
      <c r="F47" s="6">
        <v>3</v>
      </c>
      <c r="G47" s="6" t="s">
        <v>64</v>
      </c>
      <c r="H47" s="6" t="s">
        <v>65</v>
      </c>
      <c r="I47" s="27">
        <f t="shared" si="6"/>
        <v>850</v>
      </c>
      <c r="J47" s="6"/>
      <c r="K47" s="6"/>
      <c r="L47" s="6"/>
    </row>
    <row r="48" spans="1:12" ht="15" x14ac:dyDescent="0.3">
      <c r="A48" s="21" t="s">
        <v>117</v>
      </c>
      <c r="B48" s="21" t="s">
        <v>9</v>
      </c>
      <c r="C48" s="21" t="s">
        <v>12</v>
      </c>
      <c r="D48" s="21" t="s">
        <v>49</v>
      </c>
      <c r="E48" s="25">
        <v>340</v>
      </c>
      <c r="F48" s="6">
        <v>3</v>
      </c>
      <c r="G48" s="6" t="s">
        <v>64</v>
      </c>
      <c r="H48" s="6" t="s">
        <v>65</v>
      </c>
      <c r="I48" s="27">
        <f t="shared" si="6"/>
        <v>340</v>
      </c>
      <c r="J48" s="6"/>
      <c r="K48" s="6"/>
      <c r="L48" s="6"/>
    </row>
    <row r="49" spans="1:12" x14ac:dyDescent="0.3">
      <c r="A49" s="21" t="s">
        <v>118</v>
      </c>
      <c r="B49" s="21" t="s">
        <v>9</v>
      </c>
      <c r="C49" s="21" t="s">
        <v>12</v>
      </c>
      <c r="D49" s="21" t="s">
        <v>119</v>
      </c>
      <c r="E49" s="25">
        <v>500</v>
      </c>
      <c r="F49" s="6">
        <v>1</v>
      </c>
      <c r="G49" s="6" t="s">
        <v>65</v>
      </c>
      <c r="H49" s="6" t="s">
        <v>67</v>
      </c>
      <c r="I49" s="27">
        <v>500</v>
      </c>
      <c r="J49" s="6"/>
      <c r="K49" s="6"/>
      <c r="L49" s="6"/>
    </row>
    <row r="50" spans="1:12" ht="10.050000000000001" customHeight="1" x14ac:dyDescent="0.3">
      <c r="A50" s="20"/>
      <c r="B50" s="20"/>
      <c r="C50" s="20"/>
      <c r="D50" s="20"/>
    </row>
    <row r="51" spans="1:12" x14ac:dyDescent="0.3">
      <c r="A51" s="18" t="s">
        <v>38</v>
      </c>
      <c r="B51" s="18" t="s">
        <v>7</v>
      </c>
      <c r="C51" s="18" t="s">
        <v>8</v>
      </c>
      <c r="D51" s="18" t="s">
        <v>51</v>
      </c>
      <c r="E51" s="28">
        <f>+E52</f>
        <v>2500</v>
      </c>
      <c r="F51" s="19"/>
      <c r="G51" s="19"/>
      <c r="H51" s="19"/>
      <c r="I51" s="19">
        <f t="shared" ref="I51:K51" si="7">+I52</f>
        <v>0</v>
      </c>
      <c r="J51" s="19">
        <f t="shared" si="7"/>
        <v>0</v>
      </c>
      <c r="K51" s="28">
        <f t="shared" si="7"/>
        <v>2500</v>
      </c>
    </row>
    <row r="52" spans="1:12" x14ac:dyDescent="0.3">
      <c r="A52" s="21" t="s">
        <v>120</v>
      </c>
      <c r="B52" s="21" t="s">
        <v>9</v>
      </c>
      <c r="C52" s="21" t="s">
        <v>18</v>
      </c>
      <c r="D52" s="21" t="s">
        <v>52</v>
      </c>
      <c r="E52" s="25">
        <v>2500</v>
      </c>
      <c r="F52" s="6">
        <v>3</v>
      </c>
      <c r="G52" s="6" t="s">
        <v>71</v>
      </c>
      <c r="H52" s="6" t="s">
        <v>67</v>
      </c>
      <c r="I52" s="6"/>
      <c r="J52" s="6"/>
      <c r="K52" s="27">
        <f>+E52</f>
        <v>2500</v>
      </c>
      <c r="L52" s="6"/>
    </row>
    <row r="53" spans="1:12" ht="15" x14ac:dyDescent="0.3">
      <c r="A53" s="20"/>
      <c r="B53" s="20"/>
      <c r="C53" s="20"/>
      <c r="D53" s="20"/>
    </row>
    <row r="54" spans="1:12" x14ac:dyDescent="0.3">
      <c r="A54" s="18" t="s">
        <v>50</v>
      </c>
      <c r="B54" s="18" t="s">
        <v>7</v>
      </c>
      <c r="C54" s="18" t="s">
        <v>8</v>
      </c>
      <c r="D54" s="18" t="s">
        <v>53</v>
      </c>
      <c r="E54" s="28">
        <f>SUM(E55:E57)</f>
        <v>6300</v>
      </c>
      <c r="F54" s="19"/>
      <c r="G54" s="19"/>
      <c r="H54" s="19"/>
      <c r="I54" s="28">
        <f t="shared" ref="I54:K54" si="8">SUM(I55:I57)</f>
        <v>6300</v>
      </c>
      <c r="J54" s="19">
        <f t="shared" si="8"/>
        <v>0</v>
      </c>
      <c r="K54" s="19">
        <f t="shared" si="8"/>
        <v>0</v>
      </c>
    </row>
    <row r="55" spans="1:12" x14ac:dyDescent="0.3">
      <c r="A55" s="21" t="s">
        <v>121</v>
      </c>
      <c r="B55" s="21" t="s">
        <v>9</v>
      </c>
      <c r="C55" s="21" t="s">
        <v>12</v>
      </c>
      <c r="D55" s="21" t="s">
        <v>54</v>
      </c>
      <c r="E55" s="25">
        <v>2000</v>
      </c>
      <c r="F55" s="6">
        <v>3</v>
      </c>
      <c r="G55" s="6" t="s">
        <v>64</v>
      </c>
      <c r="H55" s="6" t="s">
        <v>65</v>
      </c>
      <c r="I55" s="27">
        <f>+E55</f>
        <v>2000</v>
      </c>
      <c r="J55" s="6"/>
      <c r="K55" s="6"/>
      <c r="L55" s="6"/>
    </row>
    <row r="56" spans="1:12" x14ac:dyDescent="0.3">
      <c r="A56" s="21" t="s">
        <v>122</v>
      </c>
      <c r="B56" s="21" t="s">
        <v>9</v>
      </c>
      <c r="C56" s="21" t="s">
        <v>18</v>
      </c>
      <c r="D56" s="21" t="s">
        <v>55</v>
      </c>
      <c r="E56" s="25">
        <v>4000</v>
      </c>
      <c r="F56" s="6">
        <v>3</v>
      </c>
      <c r="G56" s="6" t="s">
        <v>64</v>
      </c>
      <c r="H56" s="6" t="s">
        <v>64</v>
      </c>
      <c r="I56" s="27">
        <f>+E56</f>
        <v>4000</v>
      </c>
      <c r="J56" s="6"/>
      <c r="K56" s="6"/>
      <c r="L56" s="6"/>
    </row>
    <row r="57" spans="1:12" x14ac:dyDescent="0.3">
      <c r="A57" s="21" t="s">
        <v>123</v>
      </c>
      <c r="B57" s="21" t="s">
        <v>9</v>
      </c>
      <c r="C57" s="21" t="s">
        <v>12</v>
      </c>
      <c r="D57" s="21" t="s">
        <v>56</v>
      </c>
      <c r="E57" s="25">
        <v>300</v>
      </c>
      <c r="F57" s="6">
        <v>1</v>
      </c>
      <c r="G57" s="6" t="s">
        <v>64</v>
      </c>
      <c r="H57" s="6" t="s">
        <v>71</v>
      </c>
      <c r="I57" s="27">
        <f>+E57</f>
        <v>300</v>
      </c>
      <c r="J57" s="6"/>
      <c r="K57" s="6"/>
      <c r="L57" s="6"/>
    </row>
    <row r="58" spans="1:12" ht="10.050000000000001" customHeight="1" x14ac:dyDescent="0.3">
      <c r="A58" s="20"/>
      <c r="B58" s="20"/>
      <c r="C58" s="20"/>
      <c r="D58" s="20"/>
      <c r="E58" s="26"/>
      <c r="I58" s="26"/>
    </row>
    <row r="59" spans="1:12" x14ac:dyDescent="0.3">
      <c r="A59" s="9"/>
      <c r="B59" s="9"/>
      <c r="C59" s="9"/>
      <c r="D59" s="8" t="s">
        <v>57</v>
      </c>
      <c r="E59" s="27">
        <f>+E54+E51+E38+E28+E17+E13+E4</f>
        <v>214295.02000000002</v>
      </c>
      <c r="F59" s="6"/>
      <c r="G59" s="6"/>
      <c r="H59" s="6"/>
      <c r="I59" s="27">
        <f t="shared" ref="I59:K59" si="9">+I54+I51+I38+I28+I17+I13+I4</f>
        <v>97786.5</v>
      </c>
      <c r="J59" s="27">
        <f t="shared" si="9"/>
        <v>73348.52</v>
      </c>
      <c r="K59" s="27">
        <f t="shared" si="9"/>
        <v>36350</v>
      </c>
    </row>
    <row r="60" spans="1:12" ht="15.75" customHeight="1" thickBot="1" x14ac:dyDescent="0.35">
      <c r="A60" s="10"/>
      <c r="B60" s="10"/>
      <c r="C60" s="10"/>
      <c r="D60" s="10"/>
      <c r="E60" s="7"/>
      <c r="F60" s="7"/>
      <c r="G60" s="7"/>
      <c r="H60" s="7"/>
      <c r="I60" s="15">
        <f>+I59/E59</f>
        <v>0.45631718366577062</v>
      </c>
      <c r="J60" s="15">
        <f>+J59/E59</f>
        <v>0.34227822933076091</v>
      </c>
      <c r="K60" s="15">
        <f>+K59/E59</f>
        <v>0.16962596704300453</v>
      </c>
    </row>
  </sheetData>
  <dataValidations count="1">
    <dataValidation type="list" allowBlank="1" showInputMessage="1" showErrorMessage="1" sqref="B4:B60">
      <formula1>"Capítulo,Partida,Mano de obra,Maquinaria,Material,Otros,"</formula1>
    </dataValidation>
  </dataValidation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workbookViewId="0">
      <selection activeCell="C13" sqref="C13"/>
    </sheetView>
  </sheetViews>
  <sheetFormatPr baseColWidth="10" defaultColWidth="11.44140625" defaultRowHeight="14.4" x14ac:dyDescent="0.3"/>
  <cols>
    <col min="1" max="2" width="11.44140625" style="1"/>
    <col min="3" max="3" width="62.109375" style="1" customWidth="1"/>
    <col min="4" max="4" width="26.77734375" style="1" bestFit="1" customWidth="1"/>
    <col min="5" max="5" width="26" style="1" bestFit="1" customWidth="1"/>
    <col min="6" max="6" width="29.21875" style="1" bestFit="1" customWidth="1"/>
    <col min="7" max="16384" width="11.44140625" style="1"/>
  </cols>
  <sheetData>
    <row r="2" spans="2:6" x14ac:dyDescent="0.3">
      <c r="B2" s="23" t="s">
        <v>124</v>
      </c>
      <c r="C2" s="23" t="s">
        <v>125</v>
      </c>
      <c r="D2" s="23" t="s">
        <v>126</v>
      </c>
      <c r="E2" s="23" t="s">
        <v>127</v>
      </c>
      <c r="F2" s="23" t="s">
        <v>128</v>
      </c>
    </row>
    <row r="3" spans="2:6" x14ac:dyDescent="0.3">
      <c r="B3" s="24" t="str">
        <f>+[1]FASEADO!A4</f>
        <v xml:space="preserve">01           </v>
      </c>
      <c r="C3" s="24" t="str">
        <f>+[1]FASEADO!D4</f>
        <v>MEDIDAS DE MEJORA ENERGÉTICA EN BASE CEXv2.3 RESIDENCIAL</v>
      </c>
      <c r="D3" s="1" t="s">
        <v>129</v>
      </c>
      <c r="E3" s="1" t="s">
        <v>130</v>
      </c>
      <c r="F3" s="1" t="s">
        <v>131</v>
      </c>
    </row>
    <row r="4" spans="2:6" x14ac:dyDescent="0.3">
      <c r="B4" s="24" t="str">
        <f>+[1]FASEADO!A13</f>
        <v xml:space="preserve">02           </v>
      </c>
      <c r="C4" s="24" t="str">
        <f>+[1]FASEADO!D13</f>
        <v>MEDIDAS DE MEJORA ENERGÉTICA EN BASE CEXv2.3 NO RESIDENCIAL</v>
      </c>
      <c r="D4" s="1" t="s">
        <v>129</v>
      </c>
      <c r="E4" s="1" t="s">
        <v>130</v>
      </c>
      <c r="F4" s="1" t="s">
        <v>131</v>
      </c>
    </row>
    <row r="5" spans="2:6" x14ac:dyDescent="0.3">
      <c r="B5" s="24" t="str">
        <f>+[1]FASEADO!A17</f>
        <v xml:space="preserve">03           </v>
      </c>
      <c r="C5" s="24" t="str">
        <f>+[1]FASEADO!D17</f>
        <v>MEDIDAS DE MEJORA SEGURIDAD DE UTLIZACIÓN Y ACCESIBILIDAD</v>
      </c>
      <c r="D5" s="1" t="s">
        <v>132</v>
      </c>
      <c r="E5" s="1" t="s">
        <v>133</v>
      </c>
      <c r="F5" s="1" t="s">
        <v>134</v>
      </c>
    </row>
    <row r="6" spans="2:6" x14ac:dyDescent="0.3">
      <c r="B6" s="24" t="str">
        <f>+[1]FASEADO!A28</f>
        <v xml:space="preserve">04           </v>
      </c>
      <c r="C6" s="24" t="str">
        <f>+[1]FASEADO!D28</f>
        <v>MEDIDAS DE MEJORA SEGURIDAD EN CASO DE INCENDIOS</v>
      </c>
      <c r="D6" s="1" t="s">
        <v>135</v>
      </c>
      <c r="E6" s="1" t="s">
        <v>136</v>
      </c>
      <c r="F6" s="1" t="s">
        <v>137</v>
      </c>
    </row>
    <row r="7" spans="2:6" x14ac:dyDescent="0.3">
      <c r="B7" s="24" t="str">
        <f>+[1]FASEADO!A38</f>
        <v xml:space="preserve">05           </v>
      </c>
      <c r="C7" s="24" t="str">
        <f>+[1]FASEADO!D38</f>
        <v>MEDIDAS DE MEJORA EN SALUBRIDAD</v>
      </c>
      <c r="D7" s="1" t="s">
        <v>138</v>
      </c>
      <c r="E7" s="1" t="s">
        <v>139</v>
      </c>
      <c r="F7" s="1" t="s">
        <v>140</v>
      </c>
    </row>
    <row r="8" spans="2:6" x14ac:dyDescent="0.3">
      <c r="B8" s="24" t="str">
        <f>+[1]FASEADO!A51</f>
        <v xml:space="preserve">06           </v>
      </c>
      <c r="C8" s="24" t="str">
        <f>+[1]FASEADO!D51</f>
        <v>MEDIDAS DE PROTECCIÓN CONTRA EL RUIDO</v>
      </c>
      <c r="D8" s="1" t="s">
        <v>141</v>
      </c>
      <c r="E8" s="1" t="s">
        <v>142</v>
      </c>
      <c r="F8" s="1" t="s">
        <v>143</v>
      </c>
    </row>
    <row r="9" spans="2:6" x14ac:dyDescent="0.3">
      <c r="B9" s="24" t="str">
        <f>+[1]FASEADO!A54</f>
        <v xml:space="preserve">07           </v>
      </c>
      <c r="C9" s="24" t="str">
        <f>+[1]FASEADO!D54</f>
        <v>MEDIDAS DERIVADAS DEL ESTADO ACTUAL DE MANTENIMIENTO</v>
      </c>
      <c r="D9" s="1" t="s">
        <v>144</v>
      </c>
      <c r="E9" s="1" t="s">
        <v>145</v>
      </c>
      <c r="F9" s="1" t="s">
        <v>146</v>
      </c>
    </row>
    <row r="12" spans="2:6" x14ac:dyDescent="0.3">
      <c r="C12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FASEADO</vt:lpstr>
      <vt:lpstr>LEYENDA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Meneu Díaz</dc:creator>
  <cp:lastModifiedBy>admon</cp:lastModifiedBy>
  <cp:lastPrinted>2022-03-12T13:00:44Z</cp:lastPrinted>
  <dcterms:created xsi:type="dcterms:W3CDTF">2022-02-10T12:44:59Z</dcterms:created>
  <dcterms:modified xsi:type="dcterms:W3CDTF">2022-11-14T07:50:19Z</dcterms:modified>
</cp:coreProperties>
</file>